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320" windowHeight="8085" tabRatio="646"/>
  </bookViews>
  <sheets>
    <sheet name="รวมงบรายอำเภอ" sheetId="31" r:id="rId1"/>
    <sheet name="สรุปโครงการ" sheetId="23" r:id="rId2"/>
    <sheet name="พัฒนาอาชีพ.OTOP" sheetId="13" r:id="rId3"/>
    <sheet name="ด้านการผลิตพืช" sheetId="24" r:id="rId4"/>
    <sheet name="สุกร" sheetId="11" r:id="rId5"/>
    <sheet name="โค" sheetId="10" r:id="rId6"/>
    <sheet name="แพะ" sheetId="9" r:id="rId7"/>
    <sheet name="เป็ดเนื้อ" sheetId="8" r:id="rId8"/>
    <sheet name="เป็ดไข่" sheetId="20" r:id="rId9"/>
    <sheet name="ไก่ไข่" sheetId="19" r:id="rId10"/>
    <sheet name="ไก่พื้นเมือง" sheetId="7" r:id="rId11"/>
    <sheet name="ประมง" sheetId="29" r:id="rId12"/>
    <sheet name="เศรษฐกิจพอเพียง" sheetId="16" r:id="rId13"/>
    <sheet name="ปัจจัยผลิตทางการเกษตร" sheetId="22" r:id="rId14"/>
    <sheet name="โครงสร้างพื้นฐานการเกษตร" sheetId="18" r:id="rId15"/>
    <sheet name="Sheet1" sheetId="21" r:id="rId16"/>
  </sheets>
  <definedNames>
    <definedName name="_xlnm._FilterDatabase" localSheetId="9" hidden="1">ไก่ไข่!$A$7:$K$71</definedName>
    <definedName name="_xlnm._FilterDatabase" localSheetId="10" hidden="1">ไก่พื้นเมือง!$A$7:$O$68</definedName>
    <definedName name="_xlnm._FilterDatabase" localSheetId="5" hidden="1">โค!$A$7:$N$20</definedName>
    <definedName name="_xlnm._FilterDatabase" localSheetId="14" hidden="1">โครงสร้างพื้นฐานการเกษตร!$A$8:$H$9</definedName>
    <definedName name="_xlnm._FilterDatabase" localSheetId="3" hidden="1">ด้านการผลิตพืช!$A$7:$I$54</definedName>
    <definedName name="_xlnm._FilterDatabase" localSheetId="11" hidden="1">ประมง!$A$7:$P$41</definedName>
    <definedName name="_xlnm._FilterDatabase" localSheetId="13" hidden="1">ปัจจัยผลิตทางการเกษตร!$A$7:$N$34</definedName>
    <definedName name="_xlnm._FilterDatabase" localSheetId="8" hidden="1">เป็ดไข่!$A$7:$L$45</definedName>
    <definedName name="_xlnm._FilterDatabase" localSheetId="7" hidden="1">เป็ดเนื้อ!$A$6:$L$15</definedName>
    <definedName name="_xlnm._FilterDatabase" localSheetId="2" hidden="1">พัฒนาอาชีพ.OTOP!$A$7:$H$48</definedName>
    <definedName name="_xlnm._FilterDatabase" localSheetId="6" hidden="1">แพะ!$A$10:$M$12</definedName>
    <definedName name="_xlnm._FilterDatabase" localSheetId="0" hidden="1">รวมงบรายอำเภอ!$A$7:$C$29</definedName>
    <definedName name="_xlnm._FilterDatabase" localSheetId="12" hidden="1">เศรษฐกิจพอเพียง!#REF!</definedName>
    <definedName name="_xlnm._FilterDatabase" localSheetId="1" hidden="1">สรุปโครงการ!$A$6:$L$199</definedName>
    <definedName name="_xlnm._FilterDatabase" localSheetId="4" hidden="1">สุกร!$A$7:$K$12</definedName>
    <definedName name="_xlnm.Print_Titles" localSheetId="9">ไก่ไข่!$A:$K,ไก่ไข่!$7:$9</definedName>
    <definedName name="_xlnm.Print_Titles" localSheetId="10">ไก่พื้นเมือง!$A:$O,ไก่พื้นเมือง!$7:$9</definedName>
    <definedName name="_xlnm.Print_Titles" localSheetId="5">โค!$A:$N,โค!#REF!</definedName>
    <definedName name="_xlnm.Print_Titles" localSheetId="14">โครงสร้างพื้นฐานการเกษตร!#REF!</definedName>
    <definedName name="_xlnm.Print_Titles" localSheetId="3">ด้านการผลิตพืช!$7:$7</definedName>
    <definedName name="_xlnm.Print_Titles" localSheetId="11">ประมง!$A:$P,ประมง!$7:$9</definedName>
    <definedName name="_xlnm.Print_Titles" localSheetId="13">ปัจจัยผลิตทางการเกษตร!$7:$7</definedName>
    <definedName name="_xlnm.Print_Titles" localSheetId="8">เป็ดไข่!$A:$J,เป็ดไข่!$7:$9</definedName>
    <definedName name="_xlnm.Print_Titles" localSheetId="7">เป็ดเนื้อ!$A:$L,เป็ดเนื้อ!#REF!</definedName>
    <definedName name="_xlnm.Print_Titles" localSheetId="2">พัฒนาอาชีพ.OTOP!$7:$7</definedName>
    <definedName name="_xlnm.Print_Titles" localSheetId="6">แพะ!#REF!</definedName>
    <definedName name="_xlnm.Print_Titles" localSheetId="0">รวมงบรายอำเภอ!$6:$6</definedName>
    <definedName name="_xlnm.Print_Titles" localSheetId="12">เศรษฐกิจพอเพียง!$7:$7</definedName>
    <definedName name="_xlnm.Print_Titles" localSheetId="1">สรุปโครงการ!$6:$6</definedName>
    <definedName name="_xlnm.Print_Titles" localSheetId="4">สุกร!#REF!</definedName>
  </definedNames>
  <calcPr calcId="125725"/>
</workbook>
</file>

<file path=xl/calcChain.xml><?xml version="1.0" encoding="utf-8"?>
<calcChain xmlns="http://schemas.openxmlformats.org/spreadsheetml/2006/main">
  <c r="C30" i="31"/>
  <c r="D30"/>
  <c r="D17" i="8" l="1"/>
  <c r="I8" i="23"/>
  <c r="F27" i="7" l="1"/>
  <c r="F23" i="20"/>
  <c r="F26"/>
  <c r="I186" i="23"/>
  <c r="I187"/>
  <c r="I185"/>
  <c r="I183"/>
  <c r="F11" i="9"/>
  <c r="I182" i="23"/>
  <c r="I178"/>
  <c r="I177"/>
  <c r="I176"/>
  <c r="I175"/>
  <c r="I174"/>
  <c r="I173"/>
  <c r="I172"/>
  <c r="I171"/>
  <c r="I170"/>
  <c r="I168"/>
  <c r="I165"/>
  <c r="I164"/>
  <c r="I163"/>
  <c r="I162"/>
  <c r="I161"/>
  <c r="I160"/>
  <c r="I159"/>
  <c r="I158"/>
  <c r="I157"/>
  <c r="I156"/>
  <c r="I155"/>
  <c r="I154"/>
  <c r="I152"/>
  <c r="I150"/>
  <c r="I148"/>
  <c r="I147"/>
  <c r="I144"/>
  <c r="I143"/>
  <c r="I142"/>
  <c r="I141"/>
  <c r="I140"/>
  <c r="I139"/>
  <c r="I130"/>
  <c r="I129"/>
  <c r="I127"/>
  <c r="F44" i="7"/>
  <c r="I126" i="23" s="1"/>
  <c r="I125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1"/>
  <c r="I100"/>
  <c r="I96"/>
  <c r="I95"/>
  <c r="I94"/>
  <c r="I93"/>
  <c r="I92"/>
  <c r="I91"/>
  <c r="I89"/>
  <c r="I85"/>
  <c r="I84"/>
  <c r="I83"/>
  <c r="I79"/>
  <c r="I78"/>
  <c r="I77"/>
  <c r="I76"/>
  <c r="I75"/>
  <c r="I50"/>
  <c r="I48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0"/>
  <c r="I18"/>
  <c r="I15"/>
  <c r="I14"/>
  <c r="I13"/>
  <c r="I12"/>
  <c r="I11"/>
  <c r="I10"/>
  <c r="I9"/>
  <c r="I7"/>
  <c r="M41" i="29"/>
  <c r="N41"/>
  <c r="O41"/>
  <c r="P41"/>
  <c r="I41"/>
  <c r="J41"/>
  <c r="H41"/>
  <c r="F33"/>
  <c r="F32"/>
  <c r="F31"/>
  <c r="F30"/>
  <c r="F29"/>
  <c r="F28"/>
  <c r="F27"/>
  <c r="F26"/>
  <c r="F25"/>
  <c r="F24"/>
  <c r="F23"/>
  <c r="F22"/>
  <c r="F21"/>
  <c r="F20"/>
  <c r="F19"/>
  <c r="F18"/>
  <c r="F17"/>
  <c r="I58" i="23" s="1"/>
  <c r="F16" i="29"/>
  <c r="F15"/>
  <c r="F14"/>
  <c r="F13"/>
  <c r="I54" i="23" s="1"/>
  <c r="F12" i="29"/>
  <c r="F11"/>
  <c r="F10"/>
  <c r="L41"/>
  <c r="G41"/>
  <c r="F11" i="11"/>
  <c r="F10"/>
  <c r="I167" i="23" s="1"/>
  <c r="J20" i="10"/>
  <c r="H45" i="20"/>
  <c r="F44"/>
  <c r="F43"/>
  <c r="F42"/>
  <c r="I166" i="23" s="1"/>
  <c r="F41" i="20"/>
  <c r="I133" i="23" s="1"/>
  <c r="F40" i="20"/>
  <c r="I102" i="23" s="1"/>
  <c r="F39" i="20"/>
  <c r="I99" i="23" s="1"/>
  <c r="F38" i="20"/>
  <c r="I98" i="23" s="1"/>
  <c r="F37" i="20"/>
  <c r="I90" i="23" s="1"/>
  <c r="F36" i="20"/>
  <c r="I88" i="23" s="1"/>
  <c r="F35" i="20"/>
  <c r="I87" i="23" s="1"/>
  <c r="F34" i="20"/>
  <c r="I86" i="23" s="1"/>
  <c r="F30" i="20"/>
  <c r="F29"/>
  <c r="F28"/>
  <c r="F27"/>
  <c r="F25"/>
  <c r="F24"/>
  <c r="F22"/>
  <c r="F21"/>
  <c r="F20"/>
  <c r="F19"/>
  <c r="F33"/>
  <c r="I81" i="23" s="1"/>
  <c r="F32" i="20"/>
  <c r="I80" i="23" s="1"/>
  <c r="F31" i="20"/>
  <c r="F18"/>
  <c r="I71" i="19"/>
  <c r="H71"/>
  <c r="F27"/>
  <c r="I52" i="23" s="1"/>
  <c r="F26" i="19"/>
  <c r="I51" i="23" s="1"/>
  <c r="F25" i="19"/>
  <c r="I49" i="23" s="1"/>
  <c r="F24" i="19"/>
  <c r="F70"/>
  <c r="F69"/>
  <c r="F67"/>
  <c r="I145" i="23" s="1"/>
  <c r="F66" i="19"/>
  <c r="I138" i="23" s="1"/>
  <c r="F65" i="19"/>
  <c r="I134" i="23" s="1"/>
  <c r="F64" i="19"/>
  <c r="I132" i="23" s="1"/>
  <c r="F48" i="19"/>
  <c r="F47"/>
  <c r="F46"/>
  <c r="F45"/>
  <c r="F44"/>
  <c r="F43"/>
  <c r="F42"/>
  <c r="F41"/>
  <c r="F40"/>
  <c r="F39"/>
  <c r="F38"/>
  <c r="F37"/>
  <c r="F36"/>
  <c r="F35"/>
  <c r="F34"/>
  <c r="F33"/>
  <c r="I59" i="23" s="1"/>
  <c r="F32" i="19"/>
  <c r="I57" i="23" s="1"/>
  <c r="F31" i="19"/>
  <c r="I56" i="23" s="1"/>
  <c r="F29" i="19"/>
  <c r="I55" i="23" s="1"/>
  <c r="F28" i="19"/>
  <c r="I53" i="23" s="1"/>
  <c r="M68" i="7"/>
  <c r="N68"/>
  <c r="O68"/>
  <c r="G68"/>
  <c r="I68"/>
  <c r="J68"/>
  <c r="K68"/>
  <c r="F67"/>
  <c r="I198" i="23" s="1"/>
  <c r="F66" i="7"/>
  <c r="I197" i="23" s="1"/>
  <c r="F65" i="7"/>
  <c r="I196" i="23" s="1"/>
  <c r="F64" i="7"/>
  <c r="I195" i="23" s="1"/>
  <c r="F63" i="7"/>
  <c r="I194" i="23" s="1"/>
  <c r="F62" i="7"/>
  <c r="I193" i="23" s="1"/>
  <c r="F61" i="7"/>
  <c r="I192" i="23" s="1"/>
  <c r="F60" i="7"/>
  <c r="I191" i="23" s="1"/>
  <c r="F59" i="7"/>
  <c r="I190" i="23" s="1"/>
  <c r="F58" i="7"/>
  <c r="I189" i="23" s="1"/>
  <c r="F57" i="7"/>
  <c r="I188" i="23" s="1"/>
  <c r="F56" i="7"/>
  <c r="I169" i="23" s="1"/>
  <c r="F54" i="7"/>
  <c r="I153" i="23" s="1"/>
  <c r="F53" i="7"/>
  <c r="I151" i="23" s="1"/>
  <c r="F52" i="7"/>
  <c r="I149" i="23" s="1"/>
  <c r="F51" i="7"/>
  <c r="I146" i="23" s="1"/>
  <c r="F50" i="7"/>
  <c r="I136" i="23" s="1"/>
  <c r="F49" i="7"/>
  <c r="I131" i="23" s="1"/>
  <c r="F47" i="7"/>
  <c r="I135" i="23" s="1"/>
  <c r="F46" i="7"/>
  <c r="I137" i="23" s="1"/>
  <c r="F45" i="7"/>
  <c r="I128" i="23" s="1"/>
  <c r="F43" i="7"/>
  <c r="I124" i="23" s="1"/>
  <c r="F42" i="7"/>
  <c r="I123" i="23" s="1"/>
  <c r="F41" i="7"/>
  <c r="I97" i="23" s="1"/>
  <c r="F40" i="7"/>
  <c r="I82" i="23" s="1"/>
  <c r="F39" i="7"/>
  <c r="F38"/>
  <c r="F37"/>
  <c r="F36"/>
  <c r="F35"/>
  <c r="F34"/>
  <c r="F33"/>
  <c r="F32"/>
  <c r="F31"/>
  <c r="F30"/>
  <c r="I60" i="23" l="1"/>
  <c r="I47"/>
  <c r="I65"/>
  <c r="I73"/>
  <c r="I63"/>
  <c r="I66"/>
  <c r="I69"/>
  <c r="I71"/>
  <c r="I181"/>
  <c r="I68"/>
  <c r="I74"/>
  <c r="I62"/>
  <c r="I64"/>
  <c r="I67"/>
  <c r="I70"/>
  <c r="I72"/>
  <c r="I180"/>
  <c r="F45" i="20"/>
  <c r="I61" i="23"/>
  <c r="F41" i="29"/>
  <c r="F12" i="11"/>
  <c r="F71" i="19"/>
  <c r="F68" i="7"/>
  <c r="J15" i="8"/>
  <c r="L15"/>
  <c r="M15"/>
  <c r="G15"/>
  <c r="H15"/>
  <c r="F13" i="9"/>
  <c r="H13"/>
  <c r="H20" i="10"/>
  <c r="K20"/>
  <c r="N20" l="1"/>
  <c r="F13"/>
  <c r="I19" i="23" s="1"/>
  <c r="F19" i="10"/>
  <c r="I184" i="23" s="1"/>
  <c r="F18" i="10"/>
  <c r="I179" i="23" s="1"/>
  <c r="F14" i="10"/>
  <c r="I21" i="23" s="1"/>
  <c r="F12" i="10"/>
  <c r="I17" i="23" s="1"/>
  <c r="F11" i="10"/>
  <c r="H54" i="24"/>
  <c r="G54"/>
  <c r="I16" i="23" l="1"/>
  <c r="I199"/>
  <c r="F20" i="10"/>
  <c r="K12" i="11"/>
  <c r="J12"/>
  <c r="H12"/>
  <c r="G12"/>
  <c r="M20" i="10"/>
  <c r="G20"/>
  <c r="L13" i="9"/>
  <c r="M13"/>
  <c r="K13"/>
  <c r="I13"/>
  <c r="J13"/>
  <c r="G13"/>
  <c r="F15" i="8"/>
  <c r="J45" i="20"/>
  <c r="G45"/>
  <c r="K71" i="19"/>
  <c r="G71"/>
  <c r="H199" i="23"/>
  <c r="G199"/>
  <c r="H34" i="22"/>
  <c r="G34"/>
  <c r="G48" i="13"/>
  <c r="H48"/>
  <c r="H68" i="7"/>
  <c r="G9" i="16"/>
  <c r="H9"/>
  <c r="G10" i="18"/>
  <c r="K45" i="20" l="1"/>
</calcChain>
</file>

<file path=xl/sharedStrings.xml><?xml version="1.0" encoding="utf-8"?>
<sst xmlns="http://schemas.openxmlformats.org/spreadsheetml/2006/main" count="2397" uniqueCount="691">
  <si>
    <t xml:space="preserve">แบบสรุปโครงการมาตรการ </t>
  </si>
  <si>
    <t>เร่งด่วนแก้ปัญหาด้านการผลิตและรายได้ เพื่อเสริมสร้างความเข้มแข็ง</t>
  </si>
  <si>
    <t>จังหวัดนครศรีธรรมราช</t>
  </si>
  <si>
    <t>ลำดับ</t>
  </si>
  <si>
    <t>โครงการ</t>
  </si>
  <si>
    <t>กลุ่มที่รองรับ/ที่ตั้ง</t>
  </si>
  <si>
    <t>กิจกรรม</t>
  </si>
  <si>
    <t>รหัส</t>
  </si>
  <si>
    <t>งบประมาณ</t>
  </si>
  <si>
    <t>ประชาชนได้รับประโยชน์
จำนวน (ครัวเรือน)</t>
  </si>
  <si>
    <t xml:space="preserve">ส่งเสริมการเลี้ยงไก่พื้นเมือง </t>
  </si>
  <si>
    <t>กลุ่มเกษตรกรผู้ปลูกยางพารา/ต.ขนอม ต.ควนทอง ต.ท้องเนียน อ.ขนอม</t>
  </si>
  <si>
    <t>จัดซื้อลูกไก่พันธุ์พื้นเมือง</t>
  </si>
  <si>
    <t xml:space="preserve">โครงการส่งเสริมอาชีพเกษตรกรเพื่อเพิ่มรายได้ในช่วงภัยแล้ง </t>
  </si>
  <si>
    <t>กลุ่มเลี้ยงสัตว์ปีก/ อ.ร่อนพิบูลย์</t>
  </si>
  <si>
    <t>ซื้อไก่พื้นเมือง/อาหารไก่ระยะแรก/เวชภัณฑ์/ฝึกอบรม/ติดตามงาน</t>
  </si>
  <si>
    <t>โครงการส่งเสริมอาชีพเกษตรกรเพื่อเพิ่มรายได้ในช่วงภัยแล้ง</t>
  </si>
  <si>
    <t>กลุ่มเลี้ยงแพะ/ต.ควนพัง อ.ร่อนพิบูลย์</t>
  </si>
  <si>
    <t>ซื้อแพะเพศเมีย/เวชภัณฑ์/ฝึกอบรม</t>
  </si>
  <si>
    <t>โครงการผลิตข้าวสังข์หยดอินทรีย์ปลอดสารพิษเพื่อสุขภาพ</t>
  </si>
  <si>
    <t>กลุ่มผลิตข้าวสังข์หยดอินทรีย์ปลอดสารพิษ/ต.ควนพัง อ.ร่อนพิบูลย์</t>
  </si>
  <si>
    <t>ซื้อเมล็ดข้าวปลูกพันธุ์สังข์หยด/เครื่องสีข้าวเล็ก</t>
  </si>
  <si>
    <t>โครงการแปรรูปลูกจันทร์เทศผลไม้สมุนไพรประจำถิ่น</t>
  </si>
  <si>
    <t>กลุ่มแปรรูปปลูกจันทน์เทศผลไม้สมุนไพร ต.ร่อนพิบูลย์ อ.ร่อนพิบูลย์</t>
  </si>
  <si>
    <t>ซื้อลูกจันทน์และวัสดุแปรรูป</t>
  </si>
  <si>
    <t>โครงการสร้างอาชีพข้างคลองน้ำใส ต.ควนพัง และส่งเสริมการปลูกพืชฤดูแล้ง</t>
  </si>
  <si>
    <t>กลุ่มเกษตรกรผู้ปลูกพืชฤดูแล้ง/ต.ควนพัง ต.ควนชุม ต.ควนเกย ต.เสาธง อ.ร่อนพิบูลย์</t>
  </si>
  <si>
    <t>สร้างอาชีพข้างคลองน้ำใส ต.ควนพัง จัดซื้อพันธุ์มะละกอฮอล์แลนด์ พันธุ์กล้วยหอมทอง สนับสนุนพันธุ์พืชและปุ๋ยอินทรีย์ให้เกษตรกรตามชนิดพืช จำนวน ๒,๘๐๐ ไร่</t>
  </si>
  <si>
    <t xml:space="preserve">โครงการแปรรูปผลผลิตทางการเกษตร </t>
  </si>
  <si>
    <t>กลุ่มแปรรูปผลผลิตทางการเกษตร/ต.ร่อนพิบูลย์ อ.ร่อนพิบูลย์</t>
  </si>
  <si>
    <t>ซื้อเครื่องสไลด์กล้วย/ เตาสำหรับทอด/กล้วยน้ำว้า/กล้วยเล็บมือนาง</t>
  </si>
  <si>
    <t>อบรมถ่ายทอดความรู้แก่ผู้นำระดับตำบลด้านการทำแผนพัฒนา</t>
  </si>
  <si>
    <t>กลุ่มผู้นำระดับตำบล อ.พิปูน</t>
  </si>
  <si>
    <t>อบรมถ่ายทอดตามกระบวนการเรียนรู้แบบมีส่วนร่วมและการจัดทำแผนพัฒนาระดับตำบล</t>
  </si>
  <si>
    <t>อบรมมถ่ายทอดความรู้แก่ผู้นำระดับหมู่บ้านด้านการจัดทำแผนพัฒนา</t>
  </si>
  <si>
    <t>กลุ่มผู้นำระดับหมู่บ้าน อ.พิปูน</t>
  </si>
  <si>
    <t>อบรมถ่ายทอดตามกระบวนการเรียนรู้แบบมีส่วนร่วมและการจัดทำแผนพัฒนาระดับหมู่บ้าน</t>
  </si>
  <si>
    <t>ส่งเสริมและพัฒนาการผลิตปาล์มน้ำมัน</t>
  </si>
  <si>
    <t>กลุ่มชาวสวนปาล์มน้ำมันอ.พิปูน/ต.พิปูน อ.พิปูน</t>
  </si>
  <si>
    <t>อบรมถ่ายทอดความรู้การพัฒนาการผลิตปาล์มน้ำมันตามกระบวนการโรงเรียน</t>
  </si>
  <si>
    <t>ส่งเสริมและเพิ่มประสิทธิภาพการใช้ปุ๋ยเพื่อลดต้นทุนการผลิตปาล์มน้ำมัน</t>
  </si>
  <si>
    <t>อบรมถ่ายทอดความรู้ส่งเสริมและเพิ่มประสิทธิภาพการใช้ปุ๋ย</t>
  </si>
  <si>
    <t>ส่งเสริมการผลิตข้าวครบวงจร</t>
  </si>
  <si>
    <t>กลุ่มปลูกข้าว/ต.ควนกลาง ต.เขาพระ อ.พิปูน</t>
  </si>
  <si>
    <t>สร้างโรงสีข้าว</t>
  </si>
  <si>
    <t xml:space="preserve"> สนับสนุนโรงสีข้าวขนาดกลาง พร้อมโรงเรือน</t>
  </si>
  <si>
    <t>ส่งเสริมและพัฒนาคุณภาพการผลิตทุเรียนเพื่อการส่งออก</t>
  </si>
  <si>
    <t>วิสาหกิจชุมชนกลุ่มปรับปรุงผลไม้/ต.ควนกลาง อ.พิปูน</t>
  </si>
  <si>
    <t>อบรมถ่ายทอดความรู้การพัฒนาการผลิตทุเรียนตามกระบวนการโรงเรียนเกษตรกร</t>
  </si>
  <si>
    <t>ส่งเสริมและเพิ่มประสิทธิภาพการจัดการศัตรูพืชในสวนทุเรียน</t>
  </si>
  <si>
    <t>ส่งเสริมและพัฒนาคุณภาพการผลิตมังคุด</t>
  </si>
  <si>
    <t>กลุ่มผู้ผลิตมังคุด/ต.ยางค้อม อ.พิปูน</t>
  </si>
  <si>
    <t>อบรมถ่ายทอดความรู้การพัฒนาการผลิตมังคุดตามกระบวนการโรงเรียนเกษตรกร</t>
  </si>
  <si>
    <t>ส่งเสริมการลดต้นทุนการผลิตมังคุด</t>
  </si>
  <si>
    <t>ส่งเสริมสนับสนุนกลุ่มอาชีพ (OTOP) การทำไร่เค็มสมุนไพร</t>
  </si>
  <si>
    <t>กลุ่มอาชีพไข่เค็มสมุนไพร/บ้านใหม่ ม.๕ ต.พิปูน อ.พิปูน</t>
  </si>
  <si>
    <t xml:space="preserve">สนับสนุนการทำไข่เค็ม </t>
  </si>
  <si>
    <t>ส่งเสริมอาชีพทางการเกษตรในการช่วยเหลือเกษตรกรและคนยากจนตามแนวเศรษฐกิจพอเพียง</t>
  </si>
  <si>
    <t>กลุ่มส่งเสริมการปลูกยางพาราคุณภาพดี/ต.บางขัน ต.บ้านลำนาว ต.วังหิน ต.บ้านนิคม อ.บางขัน</t>
  </si>
  <si>
    <t xml:space="preserve">เลี้ยงไก่ไข่เป็นอาชีพเสริม </t>
  </si>
  <si>
    <t>ปรับปรุงระบบส่งน้ำเพื่อการเกษตร</t>
  </si>
  <si>
    <t>กลุ่มเกษตรกรผู้ปลูกพืชผัก/ต.ทางพูน อ.เฉลิมพระเกียรติ</t>
  </si>
  <si>
    <t xml:space="preserve">ขุดลอกคลอง/วัชพืช และดินโคลน ขุดลอกเหมืองไส้ไก่ จัดซื้อท่อสูบน้ำสแตนเลส </t>
  </si>
  <si>
    <t>ส่งเสริมอาชีพรายได้แก่กลุ่มสวนยาง</t>
  </si>
  <si>
    <t>กลุ่มทำสวนยางพารา/ต.นางหลง อ.ชะอวด</t>
  </si>
  <si>
    <t>ส่งเสริมอาชีพรายได้แก่กลุ่มรับจ้าง</t>
  </si>
  <si>
    <t>กลุ่มรับจ้างทั่วไป/ ต.ชะอวด อ.ชะอวด</t>
  </si>
  <si>
    <t>เลี้ยงเป็ดเนื้อ</t>
  </si>
  <si>
    <t>กลุ่มรับจ้าง/ต.เคร็ง อ.ชะอวด</t>
  </si>
  <si>
    <t>เลี้ยงไก่พันธุ์พื้นเมือง</t>
  </si>
  <si>
    <t>กลุ่มทำสวนยางพารา/ ต.เคร็ง อ.ชะอวด</t>
  </si>
  <si>
    <t>เลี้ยงไก่พื้นเมืองในสวนยางพารา</t>
  </si>
  <si>
    <t>เลี้ยงเป็ดไข่ในสวนปาล์ม (ปล่อยทุ่ง)</t>
  </si>
  <si>
    <t>กลุ่มสวนปาล์ม/ต.เคร็ง อ.ชะอวด</t>
  </si>
  <si>
    <t>ซื้อพันธุ์เป็ดไข่เลี้ยงในสวนปาล์ม/ซื้อพันธุ์เป็ด</t>
  </si>
  <si>
    <t>เลี้ยงไก่ไข่</t>
  </si>
  <si>
    <t>กลุ่มผู้ปลูกพืชผัก/ต.ขอนหาด อ.ชะอวด</t>
  </si>
  <si>
    <t>ส่งเสริมการเลี้ยงไก่ไข่/ซื้อพันธุ์ไก่</t>
  </si>
  <si>
    <t>กลุ่มปลูกผลไม้/ ต.ขอนหาด อ.ชะอวด</t>
  </si>
  <si>
    <t>กลุ่มรับจ้าง/ ต.ขอนหาด อ.ชะอวด</t>
  </si>
  <si>
    <t>กลุ่มผู้ปลูกยางพารา/ต.ขอนหาด อ.ชะอวด</t>
  </si>
  <si>
    <t>กลุ่มผู้ปลูกปาล์มน้ำมัน/ ต.ขอนหาด อ.ชะอวด</t>
  </si>
  <si>
    <t>ส่งเสริมเพิ่มรายได้แก่กลุ่มสวนยาง</t>
  </si>
  <si>
    <t>กลุ่มทำสวนยางพารา/ ต.ควนหนองหงส์ อ.ชะอวด</t>
  </si>
  <si>
    <t>ส่งเสริมการเลี้ยงไก่พื้นเมือง</t>
  </si>
  <si>
    <t>กลุ่มสวนยางพารา/ ต.ท่าประจะ อ.ชะอวด</t>
  </si>
  <si>
    <t>กลุ่มปาล์มน้ำมัน/ต.ท่าประจะ อ.ชะอวด</t>
  </si>
  <si>
    <t>กลุ่มผลไม้/ ต.เขาพระทอง อ.ชะอวด</t>
  </si>
  <si>
    <t>กลุ่มปาล์มน้ำมัน/ต.เขาพระทอง อ.ชะอวด</t>
  </si>
  <si>
    <t>กลุ่มรับจ้างทั่วไป/ต.เขาพระทอง อ.ชะอวด</t>
  </si>
  <si>
    <t>กลุ่มยางพารา/ต.เขาพระทอง อ.ชะอวด</t>
  </si>
  <si>
    <t>กลุ่มนาข้าว/ต.เขาพระทอง อ.ชะอวด</t>
  </si>
  <si>
    <t>กลุ่มทำสวนยางพารา/ต.วังอ่าง อ.ชะอวด</t>
  </si>
  <si>
    <t>เลี้ยงไก่พื้นเมือง</t>
  </si>
  <si>
    <t>กลุ่มรับจ้าง/ต.วังอ่าง อ.ชะอวด</t>
  </si>
  <si>
    <t>เลี้ยงเป็ดเนื้อ (เป็ดเทศ)</t>
  </si>
  <si>
    <t>กลุ่มรับจ้าง/ ต.เกาะขันธ์ อ.ชะอวด</t>
  </si>
  <si>
    <t xml:space="preserve">โครงการขุดลอกวัชพืชในลำห้วยด้วยแรงงานคน กลุ่มผลไม้ ต.เกาะขันธ์ </t>
  </si>
  <si>
    <t>กลุ่มไม้ผล/ต.เกาะขันธ์ อ.ชะอวด</t>
  </si>
  <si>
    <t>ขุดลอกลำห้วย จำนวน ๑๕ ห้วย (ค่าแรงงานคนวันละ ๓๐๐ บาท)</t>
  </si>
  <si>
    <t>สร้างรายได้เสริมกลุ่มผู้ปลูกยางพาราเพื่อแก้ปัญหาความยากจน</t>
  </si>
  <si>
    <t>กลุ่มผู้ปลูกยางพารา/ต.เกาะขันธ์ อ.ชะอวด</t>
  </si>
  <si>
    <t>ส่งเสริมการเลี้ยงไก่พื้นเมืองในสวนยางพารา</t>
  </si>
  <si>
    <t>การส่งเสริมอาชีพและเพิ่มรายได้ให้เกษตรกรกลุ่มผลไม้ ต.บ้านเกาะ</t>
  </si>
  <si>
    <t>กลุ่มไม้ผล/ต.บ้านเกาะ อ.พรหมคีรี</t>
  </si>
  <si>
    <t>ฝึกอบรมและจัดซื้ออุปกรณ์ในการเลี้ยงผึ้งและพันธุ์ไก่พื้นเมือง</t>
  </si>
  <si>
    <t>กลุ่มผลไม้/ต.ทอนหงส์ อ.พรหมคีรี</t>
  </si>
  <si>
    <t>กลุ่มชาวนา ต.นาเรียง อ.พรหมคีรี</t>
  </si>
  <si>
    <t>การส่งเสริมอาชีพและเพิ่มรายได้ให้เกษตรกรกลุ่มผลไม้ ต.พรหมโลก</t>
  </si>
  <si>
    <t>กลุ่มไม้ผล ต.พรหมโลก อ.พรหมคีรี</t>
  </si>
  <si>
    <t>การส่งเสริมอาชีพและเพิ่มรายได้ให้เกษตรกรกลุ่มผลไม้และนาข้าว ต.อินคีรี</t>
  </si>
  <si>
    <t>กลุ่มเกษตรกรชาวนาชาวสวน ต.อินคีรี อ.พรหมคีรี</t>
  </si>
  <si>
    <t>เลี้ยงผึ้งและไก่พันธุ์พื้นเมือง</t>
  </si>
  <si>
    <t>การปลูกมะนาวในปล่องท่อซีเมนต์และปลูกพืชผักพื้นบ้านปลอดภัยจากสารพิษ</t>
  </si>
  <si>
    <t>คณะกรรมการหมู่บ้านและสมาชิกกลุ่มแม่บ้านเกษตรกร/ ม.๕ ต.บางรูป อ.ทุ่งใหญ่</t>
  </si>
  <si>
    <t>จัดเวทีประชาคม/คัดเลือกกิจกรรมปลูกมะนาวพันธุ์พิจิตรในท่อซีเมนต์</t>
  </si>
  <si>
    <t>การปลูกมะนาวในปล่องท่อซีเมนต์และปลูกพืชพื้นผักบ้านปลอดภัยจากสารพิษ</t>
  </si>
  <si>
    <t>คณะกรรมการหมู่บ้านและสมาชิกกลุ่มแม่บ้านเกษตรกร/ ม.๑ ต.ทุ่งใหญ่ อ.ทุ่งใหญ่</t>
  </si>
  <si>
    <t>คณะกรรมการหมู่บ้านและสมาชิกกลุ่มแม่บ้านเกษตรกร/ ม.๘ ต.ทุ่งใหญ่ อ.ทุ่งใหญ่</t>
  </si>
  <si>
    <t>คณะกรรมการหมู่บ้านและสมาชิกกลุ่มแม่บ้านเกษตรกร/ ม.๗ ต.ปริก อ.ทุ่งใหญ่</t>
  </si>
  <si>
    <t>วิสาหกิจชุมชนปลูกข้าวไร่เพื่อบริโภค สู่การแปรรูปการผลิตข้าวซ้อมมือเพื่อสุขภาพ</t>
  </si>
  <si>
    <t>กลุ่มประชาชน ม.๖ ต.ท่ายาง อ.ทุ่งใหญ่</t>
  </si>
  <si>
    <t>ปลูกมะนาวในปล่องท่อซีเมนต์ในหมู่บ้านเศรษฐกิจพอเพียงต้นแบบ</t>
  </si>
  <si>
    <t>สมาชิกครัวเรือนต้นแบบหมู่บ้านเศรษฐกิจพอเพียงต้นแบบ/ม.๓ ต.ทุ่งสัง อ.ทุ่งใหญ่</t>
  </si>
  <si>
    <t>ส่งเสริมอาชีพเลี้ยงไก่พันธุ์พื้นเมืองในหมู่บ้านเศรษฐกิจพอเพียงต้นแบบ</t>
  </si>
  <si>
    <t>สมาชิกครัวเรือนต้นแบบหมู่บ้านเศรษฐกิจพอเพียงต้นแบบ/ม.๓ ต.ควนยูง อ.ทุ่งใหญ่</t>
  </si>
  <si>
    <t>จัดเวทีประชาคม คัดเลือกกิจกรรมการเลี้ยงไก่พันธุ์พื้นเมือง</t>
  </si>
  <si>
    <t>กลุ่มเกษตรกรอาชีพเลี้ยงไก่พันธ์พื้นเมือง ม.๕ ต.กุแหระ อ.ทุ่งใหญ่</t>
  </si>
  <si>
    <t>จัดเวทีประชาคมคัดเลือกโครงการเลี้ยงไก่พันธุ์พื้นเมือง</t>
  </si>
  <si>
    <t>การปลูกมะนาวในปล่องท่อซีเมนต์ในหมู่บ้านเศรษฐกิจพอเพียงต้นแบบ</t>
  </si>
  <si>
    <t>ครัวเรือนต้นแบบหมู่บ้านเศรษฐกิจพอเพียงต้นแบบ/ม.๘ ต.ปริก อ.ทุ่งใหญ่</t>
  </si>
  <si>
    <t>จัดเวทีประชาคม คัดเลือกกิจกรรมปลูกมะนาวในท่อซีเมนต์</t>
  </si>
  <si>
    <t>ส่งเสริมอาชีพเลี้ยงไก่พื้นเมืองเพื่อขยายพันธุ์สู่ชุมชนหมู่บ้านพอเพียง</t>
  </si>
  <si>
    <t>คณะกรรมการหมู่บ้านและกลุ่มแม่บ้านเกษตรกร/ม.๑-ม.๘ ต.กรุงหยัน อ.ทุ่งใหญ่</t>
  </si>
  <si>
    <t>จัดเวทีประชาคม คัดเลือกกิจกรรมเลี้ยงไก่พันธุ์พื้นเมือง</t>
  </si>
  <si>
    <t>สมาชิกครัวเรือนต้นแบบหมู่บ้านเศรษฐกิจพอเพียงต้นแบบ/ม.๕ ต.กุแหระ อ.ทุ่งใหญ่</t>
  </si>
  <si>
    <t>กลุ่มเกษตกร/อาชีพเลี้ยงไก่พันธุ์พื้นเมือง/ ม.๘ ต.ปริก อ.ทุ่งใหญ่</t>
  </si>
  <si>
    <t>การปลูกพืชอาหารสัตว์เพื่อถ่ายทอดและกระจายไปสู่ชุมชน หมู่บ้าน</t>
  </si>
  <si>
    <t>จัดเวทีประชาคม คัดเลือกโครงการปลูกพืชอาหารสัตว์ขายในชุมชน</t>
  </si>
  <si>
    <t>เลี้ยงไก่พันธุ์พื้นเมืองหรือลูกผสม  ตำบลหัวไทร</t>
  </si>
  <si>
    <t>กลุ่มเลี้ยงไก่พันธุ์พื้นเมืองหรือลูกผสม ต.หัวไทร อ.หัวไทร</t>
  </si>
  <si>
    <t>ฝึกอบรมการเลี้ยงไก่/ สนับสนุนพันธุ์ไก่พื้นเมือง,ค่าเวชภัณฑ์, ยาปฏิชีวนะ</t>
  </si>
  <si>
    <t>เลี้ยงไก่พันธุ์พื้นเมืองหรือลูกผสม  ตำบลหน้าสตน</t>
  </si>
  <si>
    <t>เลี้ยงไก่พันธุ์พื้นเมืองหรือลูกผสม  ตำบลทรายขาว</t>
  </si>
  <si>
    <t>กลุ่มเลี้ยงไก่พันธุ์พื้นเมืองหรือลูกผสม/ต.ทรายขาว อ.หัวไทร</t>
  </si>
  <si>
    <t>เลี้ยงไก่พันธุ์พื้นเมืองหรือลูกผสม  ตำบลแหลม</t>
  </si>
  <si>
    <t>กลุ่มเลี้ยงไก่พันธุ์พื้นเมืองหรือลูกผสม/ต.แหลม อ.หัวไทร</t>
  </si>
  <si>
    <t>เลี้ยงไก่พันธุ์พื้นเมืองหรือลูกผสม  ตำบลเขาพังไกร</t>
  </si>
  <si>
    <t>กลุ่มเลี้ยงไก่พันธุ์พื้นเมืองหรือลูกผสม/ต.เขาพังไกร อ.หัวไทร</t>
  </si>
  <si>
    <t>เลี้ยงไก่พันธุ์พื้นเมืองหรือลูกผสม  ตำบลบ้านราม</t>
  </si>
  <si>
    <t>กลุ่มเลี้ยงไก่พันธุ์พื้นเมืองหรือลูกผสม/ต.บ้านราม อ.หัวไทร</t>
  </si>
  <si>
    <t>เลี้ยงไก่พันธุ์พื้นเมืองหรือลูกผสม  ตำบลบางนบ</t>
  </si>
  <si>
    <t>กลุ่มเลี้ยงไก่พันธุ์พื้นเมืองหรือลูกผสม/ต.บางนบ อ.หัวไทร</t>
  </si>
  <si>
    <t>เลี้ยงไก่พันธุ์พื้นเมืองหรือลูกผสม  ตำบลท่าซอม</t>
  </si>
  <si>
    <t>กลุ่มเลี้ยงไก่พันธุ์พื้นเมืองหรือลูกผสม/ต.ท่าซอม อ.หัวไทร</t>
  </si>
  <si>
    <t>เลี้ยงไก่พันธุ์พื้นเมืองหรือลูกผสม  ตำบลควนชะลิก</t>
  </si>
  <si>
    <t>กลุ่มเลี้ยงไก่พันธุ์พื้นเมืองหรือลูกผสม/ต.ควนชลิก อ.หัวไทร</t>
  </si>
  <si>
    <t>เลี้ยงไก่พันธุ์พื้นเมืองหรือลูกผสม  ตำบลรามแก้ว</t>
  </si>
  <si>
    <t>กลุ่มเลี้ยงไก่พันธุ์พื้นเมืองหรือลูกผสม/ต.รามแก้ว อ.หัวไทร</t>
  </si>
  <si>
    <t>เลี้ยงไก่พันธุ์พื้นเมืองหรือลูกผสม  ตำบลเกาะเพชร</t>
  </si>
  <si>
    <t>กลุ่มเลี้ยงไก่พันธุ์พื้นเมืองหรือลูกผสม/ต.เกาะเพชร อ.หัวไทร</t>
  </si>
  <si>
    <t>กลุ่มปุ๋ยหมักชีวภาพ</t>
  </si>
  <si>
    <t>กลุ่มปุ๋ยหมักชีวภาพ,กลุ่มสวนยางพารา/ม.๘ ต.นาไม้ไผ่, ต.ควนกรด,ม.๔ ต.ควนกรด ต.ควนกรด อ.ทุ่งสง</t>
  </si>
  <si>
    <t>จัดซื้อวัสดุอุปกรณ์ในการผลิตปุ๋ยหมักชีวภาพ</t>
  </si>
  <si>
    <t>กลุ่มจักสานพลาสติก</t>
  </si>
  <si>
    <t>ม.๒ ต.ที่วัง ม.๕ ต.นาหลวงเสน ม.๘ ต.ชะมาย ม.๔ต.นาโพธิ์ ม.๒ ต.หนองหงส์อ.ทุ่งสง</t>
  </si>
  <si>
    <t>จัดซื้ออุปกรณ์ผลิตเครื่องจักสานพลาสติก</t>
  </si>
  <si>
    <t>กลุ่มทำไม้กวาดดอกหญ้า</t>
  </si>
  <si>
    <t>กลุ่มอาชีพทำไม้กวาดดอกหญ้า,กลุ่มเพาะเห็ด/ต.น้ำตก ม.๕ ต.ควนกรด อ.ทุ่งสง</t>
  </si>
  <si>
    <t>จัดซื้อวัสดุอุปกรณ์ในการทำไม้กวาดดอกหญ้าและทุนสำรองกลุ่ม</t>
  </si>
  <si>
    <t>กลุ่มเพาะเห็ด</t>
  </si>
  <si>
    <t>กลุ่มอาชีพเพาะเห็ด/ต.ควนกรด อ.ทุ่งสง</t>
  </si>
  <si>
    <t>จัดซื้อวัสดุอุปกรณ์ในการเพาะเห็ด</t>
  </si>
  <si>
    <t>กลุ่มประคบและอบสมุนไพร</t>
  </si>
  <si>
    <t>กลุ่มอาชีพนวดแผนไทย/ต.ถ้ำใหญ่ อ.ทุ่งสง</t>
  </si>
  <si>
    <t>ฝึกอบรมและซื้อวัสดุอุปกรณ์สำหรับการนวด</t>
  </si>
  <si>
    <t>กลุ่มผลิตเครื่องแกง</t>
  </si>
  <si>
    <t>กลุ่มอาชีพผลิตเครื่องแกง/ม.๒, ๙ และ ๑๐ ต.หนองหงส์ อ.ทุ่งสง</t>
  </si>
  <si>
    <t>จัดซื้อวัสดุอุปกรณ์การทำเครื่องแกง</t>
  </si>
  <si>
    <t>กลุ่มปลูกผัก</t>
  </si>
  <si>
    <t>กลุ่มอาชีพเกษตรกร/ม.๖ ต.ควนกรด อ.ทุ่งสง</t>
  </si>
  <si>
    <t>จัดซื้อเมล็ดพันธุ์ผัก ปุ๋ย และอุปกรณ์ในการเพาะปลูก</t>
  </si>
  <si>
    <t>กลุ่มปลูกผักปลอดสารพิษไฮโดรโปนิกส์/ม.๑๑ ต.เขาโร อ.ทุ่งสง</t>
  </si>
  <si>
    <t xml:space="preserve">จัดซื้อเมล็ดพันธุ์ผักและสร้างโรงเรือนปลูกผัก </t>
  </si>
  <si>
    <t>กลุ่มเลี้ยงผึ้ง</t>
  </si>
  <si>
    <t>กลุ่มอาชีพเลี้ยงผึ้ง/ต.เขาโร, ต.นาไม้ไผ่ อ.ทุ่งสง</t>
  </si>
  <si>
    <t>จัดซื้ออุปกรณ์การเลี้ยงผึ้ง</t>
  </si>
  <si>
    <t>กลุ่มเลี้ยงปลาดุกในบ่อพลาสติก</t>
  </si>
  <si>
    <t>กลุ่มเกษตรกรอาชีพทำสวน/ต.เขาขาว ต.น้ำตก อ.ทุ่งสง</t>
  </si>
  <si>
    <t>จัดซื้อวัสดุอุปกรณ์การจัดทำบ่อพลาสติกและพันธุ์ปลา</t>
  </si>
  <si>
    <t>กลุ่มเลี้ยงไก่</t>
  </si>
  <si>
    <t>กลุ่มเกษตรกรนำร่องเศรษฐกิจพอเพียง/ม.๑ ต.เขาขาว อ.ทุ่งสง</t>
  </si>
  <si>
    <t>จัดซื้อพันธุ์ไก่ไข่ และอาหาร</t>
  </si>
  <si>
    <t>กลุ่มเลี้ยงโค</t>
  </si>
  <si>
    <t>กลุ่มเกษตกรเลี้ยงวัวพื้นเมือง/ต.เขาโร อ.ทุ่งสง</t>
  </si>
  <si>
    <t>กลุ่มปลูกข้าวไร่ปลอดสารพิษไสกรูด</t>
  </si>
  <si>
    <t>กลุ่มอาชีพข้าวไร่ปลอดสารพิษ/ม.๘ ต.นาไม้ไผ่ อ.ทุ่งสง</t>
  </si>
  <si>
    <t>จัดซื้อเครื่องซีนศูนย์ยากาศและถุงชนิดหนาใส่ข้าวสาร</t>
  </si>
  <si>
    <t>โครงการส่งเสริมกลุ่มเกษตรกรเพาะเห็ดนางฟ้ามืออาชีพ ตำบลขุนทะเล</t>
  </si>
  <si>
    <t>กลุ่มอาชีพเพาะเห็ดนางฟ้า/ต.ขุนทะเล อ.ลานสกา</t>
  </si>
  <si>
    <t>โรงเรือนอัด นึ่งก้อนเห็ด เตานึ่งก้อนเชื้อเห็ด</t>
  </si>
  <si>
    <t>กลุ่มเกษตรกรตำบลท่าดี</t>
  </si>
  <si>
    <t>กลุ่มเครื่องแกงพื้นบ้าน/ม.๑ ต.ท่าดี อ.ลานสกา</t>
  </si>
  <si>
    <t>โครงการเพิ่มประสิทธิภาพการผลิตพืชเศรษฐกิจ (ไม้ผล , พริกไทย) ต.ลานสกา</t>
  </si>
  <si>
    <t>กลุ่มอาชีพไม้ผล/ ม.๑ ต.ลานสกา อ.ลานสกา</t>
  </si>
  <si>
    <t>โครงการสร้างอาชีพและเพิ่มรายได้แก่ครอบครัวลูกเสือชาวบ้าน ต.กำโลน</t>
  </si>
  <si>
    <t>ชมรมลูกเสือชาวบ้าน/ม.๑๒ ต.กำโลน อ.ลานสกา</t>
  </si>
  <si>
    <t>จัดซื้อวัสดุอุปกรณ์จัดทำของชำรวยและของที่ระลึก</t>
  </si>
  <si>
    <t>โครงการส่งเสริมอาชีพเลี้ยงไก่พันธ์พื้นเมืองลูกผสม</t>
  </si>
  <si>
    <t>กลุ่มเลี้ยงไก่พันธุ์พื้นเมืองลูกผสม/อ.พระพรหม</t>
  </si>
  <si>
    <t>จัดซื้อไก่พันธุ์พื้นเมืองลูกผสม</t>
  </si>
  <si>
    <t>ส่งเสริมและสนับสนุนกลุ่มเกษตรกรผู้เลี้ยงสัตว์ปีก</t>
  </si>
  <si>
    <t>กล่มเกษตรกรผู้เลี้ยงสัตว์ปีก/อ.ปากพนัง</t>
  </si>
  <si>
    <t>พัฒนาอาชีพกลุ่มเกษตรกรด้านประมงในบ่อดิน</t>
  </si>
  <si>
    <t>กลุ่มเกษตรกรผู้เลี้ยงปลา/อ.ปากพนัง</t>
  </si>
  <si>
    <t>ส่งเสริมการเลี้ยงปลานิลและปลากะพงในบ่อดิน</t>
  </si>
  <si>
    <t>ส่งเสริมความเข้มแข็งแก่กลุ่มอาชีพประมงชายฝั่ง</t>
  </si>
  <si>
    <t>กลุ่มอาชีพประมงชายฝั่งทะเลอ่าวไทย/ต.แหลมตะลุมพุก อ.ปากพนัง</t>
  </si>
  <si>
    <t>จัดซื้อเครื่องมือประมงประเภทอวนปู</t>
  </si>
  <si>
    <t xml:space="preserve">โครงการเลี้ยงโคพันธุ์เนื้อ (ชาโลเล่) ต.นาแว </t>
  </si>
  <si>
    <t>กลุ่มส่งเสริมการเลี้ยงโคพันธุ์เนื้อ/ต.นาแว อ.ฉวาง</t>
  </si>
  <si>
    <t>โครงการเลี้ยงโคพันธุ์พื้นเมืองบ้านหนองท่อม ต.ไม้เรียง</t>
  </si>
  <si>
    <t>กลุ่มเลี้ยงโคพันธุ์พื้นเมือง/ต.ไม้เรียง อ.ฉวาง</t>
  </si>
  <si>
    <t>เลี้ยงโคพันธุ์พื้นเมือง</t>
  </si>
  <si>
    <t>โครงการเลี้ยงโคพื้นเมือง ต.นาเขลียง</t>
  </si>
  <si>
    <t>กลุ่มเลี้ยงโคพันธุ์พื้นเมือง/ต.นาเขลียง อ.ฉวาง</t>
  </si>
  <si>
    <t xml:space="preserve">โครงการเลี้ยงโคพันธุ์เนื้อ (ชาโลเล่) ตำบลฉวาง </t>
  </si>
  <si>
    <t>กลุ่มส่งเสริมการเลี้ยงโคพันธุ์เนื้อ/ต.ฉวาง อ.ฉวาง</t>
  </si>
  <si>
    <t>โครงการเลี้ยงโคพันธุ์พื้นเมือง ต.ละอาย</t>
  </si>
  <si>
    <t>กลุ่มอาชีพการเลี้ยงโคพันธุ์พื้นเมือง/ต.ละอาย อ.ฉวาง</t>
  </si>
  <si>
    <t xml:space="preserve">โครงการเลี้ยงโคพันธุ์เนื้อ (ชาโลเล่) ต.จันดี </t>
  </si>
  <si>
    <t>กลุ่มส่งเสริมการเลี้ยงโคพันธุ์เนื้อ/ต.จันดี อ.ฉวาง</t>
  </si>
  <si>
    <t>โครงการเลี้ยงโคพันธุ์พื้นบ้าน ต.ไสหร้า</t>
  </si>
  <si>
    <t>กลุ่มอาชีพการเลี้ยงโคพันธุ์พื้นบ้าน/ต.ไสหร้า อ.ฉวาง</t>
  </si>
  <si>
    <t>โครงการส่งเสริมกลุ่มอาชีพเกษตรกรผู้เลี้ยงเป็ดพันธ์ไข่ ต.ท่าเรือ</t>
  </si>
  <si>
    <t>กลุ่มเกษตรกรเลี้ยงสัตว์/ต.ท่าไร่ อ.เมือง นศ.</t>
  </si>
  <si>
    <t>โครงการส่งเสริมกลุ่มอาชีพเกษตรกรผู้เลี้ยงสุกร ต.ท่าเรือ</t>
  </si>
  <si>
    <t>กลุ่มเกษตรกรผู้เลี้ยงสุกร/ต.ท่าเรือ อ.เมือง นศ.</t>
  </si>
  <si>
    <t>จัดซื้อแม่พันธุ์สุกร อาหาร และยาเวชภัณฑ์</t>
  </si>
  <si>
    <t>โครงการส่งเสริมกลุ่มอาชีพเกษตรกรผู้ผลิตเครื่องแกง ต.โพธิ์เสด็จ</t>
  </si>
  <si>
    <t>กลุ่มผลิตเครื่องแกง/ต.โพธิ์เสด็จ อ.เมือง นศ.</t>
  </si>
  <si>
    <t>ชุมชนสุขภาพดี ผลิตปุ๋ยหมักชีวภาพใช้เอง ลดรายจ่าย เพิ่มผลผลิตและเพิ่มรายได้แก่เกษตรกร</t>
  </si>
  <si>
    <t>กลุ่มผลิตปุ๋ยหมักชีวภาพ/อ.ถ้ำพรรณรา</t>
  </si>
  <si>
    <t>จัดซื้อวัสดุอุปกรณ์ในการผลิตปุ๋ยหมักอินทรีย์ชีวภาพ</t>
  </si>
  <si>
    <t>โครงการก่อสร้างโรงอบยางพาราแผ่นด้วยพลังงานแสงอาทิตย์</t>
  </si>
  <si>
    <t xml:space="preserve">กลุ่มปรับปรุงคุณภาพยางแผ่นของเกษตกรรายย่อย/อ.นาบอน </t>
  </si>
  <si>
    <t>ก่อสร้างโรงอบยางพาราแผ่นด้วยพลังงานแสงอาทิตย์ จำนวน ๕ โรง</t>
  </si>
  <si>
    <t>การเลี้ยงผึ้งโพรง</t>
  </si>
  <si>
    <t>กลุ่มเกษตรกรเลี้ยงผึ้งโพรง/ต.นาบอน อ.นาบอน</t>
  </si>
  <si>
    <t>จัดซื้อรังเลี้ยงผึ้งโพรง และอุปกรณ์การเลี้ยง</t>
  </si>
  <si>
    <t>กลุ่มศูนย์ปุ๋ยชุมชนเพื่อลดต้นทุนการผลิต</t>
  </si>
  <si>
    <t>จัดซื้อวัสดุการจัดทำปุ๋ยเพื่อลดต้นทุนการผลิต</t>
  </si>
  <si>
    <t>ส่งเสริมสนับสนุนอาชีพเสริมแก่เกษตรกรผู้ประสบความเดือดร้อนจากราคาผลผลิตยางพาราตกต่ำ</t>
  </si>
  <si>
    <t>กลุ่มเกษตกรผู้เดือดร้อนจากราคายางตกต่ำ/ อ.นาบอน</t>
  </si>
  <si>
    <t>จัดซื้อวัสดุอุปกรณ์การทำบ่อเลี้ยงปลา, ซื้อพันธุ์ปลาดุก และอาหาร</t>
  </si>
  <si>
    <t>ปลูกมะนาวในปล่องซีเมนต์</t>
  </si>
  <si>
    <t>กลุ่มเกษตรกรทำสวนทุ่งสง/อ.นาบอน</t>
  </si>
  <si>
    <t>จัดซื้อวัสดุอุปกรณ์ในการปลูกมะนาวในท่อซีเมนต์</t>
  </si>
  <si>
    <t>โครงการเพาะเห็ด</t>
  </si>
  <si>
    <t>กลุ่มเพาะเห็ด/ต.นาบอน อ.นาบอน</t>
  </si>
  <si>
    <t>โครงการส่งเสริมการเลี้ยงไก่สามสายเลือด หมู่ที่ 4 ต.นบพิตำ</t>
  </si>
  <si>
    <t>กลุ่มเกษตรกรเลี้ยงไก่พื้นเมือง/ม.๔ ต.นบพิตำ อ.นบพิตำ</t>
  </si>
  <si>
    <t>โครงการส่งเสริมการเลี้ยงไก่สามสายเลือด ต.นาเหรง</t>
  </si>
  <si>
    <t>กลุ่มเศรษฐกิจพอเพียง/ต.นาเหรง อ.นบพิตำ</t>
  </si>
  <si>
    <t>โครงการส่งเสริมการเลี้ยงไก่ไข่ หมู่ที่ 7 ต.นบพิตำ</t>
  </si>
  <si>
    <t>กลุ่มเกษตรกรเลี้ยงไก่ไข่/ม.๗ ต.นบพิตำ อ.นบพิตำ</t>
  </si>
  <si>
    <t>โครงการส่งเสริมการเลี้ยงเป็ดไข่ในชุมชนบ้านสะพานราง</t>
  </si>
  <si>
    <t>กลุ่มเกษตรกรผู้เลี้ยงเป็ด/ต.กะหรอ อ.นบพิตำ</t>
  </si>
  <si>
    <t>จัดซื้อพันธุ์เป็ดไข่และอาหาร</t>
  </si>
  <si>
    <t>โครงการส่งเสริมอาชีพกลุ่มสตรีอาสาบ้านในตูล</t>
  </si>
  <si>
    <t>กลุ่มสตรีอาสาบ้านในตูล/ต.นาเหรง อ.นบพิตำ</t>
  </si>
  <si>
    <t>ซื้อพันธุ์ไก่ไข่และอาหาร</t>
  </si>
  <si>
    <t xml:space="preserve">โครงการส่งเสริมการเลี้ยงไก่สามสายเลือด </t>
  </si>
  <si>
    <t>กลุ่มเกษตรกรเลี้ยงไก่พื้นเมือง/ม.๘ ต.นบพิตำ อ.นบพิตำ</t>
  </si>
  <si>
    <t>กลุ่มเลี้ยงไก่ไข่/ม.๒ ต.นบพิตำ อ.นบพิตำ</t>
  </si>
  <si>
    <t>โครงการเลี้ยงไก่พันธุ์พื้นเมือง</t>
  </si>
  <si>
    <t>กลุ่มเลี้ยงไก่พื้นเมืองบ้านยอดเหลือง/ต.นาเหรง อ.นบพิตำ</t>
  </si>
  <si>
    <t>โครงการเลี้ยงไก่ไข่เพื่อประกอบอาชีพเสริม</t>
  </si>
  <si>
    <t>กลุ่มเลี้ยงไก่ไข่บ้านนบหน้าถ้ำ/ต.นาเหรง อ.นบพิตำ</t>
  </si>
  <si>
    <t>โครงการเลี้ยงโคปันลูกขุน ต.เสาเภา</t>
  </si>
  <si>
    <t>กลุ่มเกษตรกรผู้เลี้ยงโค/ม.๑๑ ต.เสาเภา อ.สิชล</t>
  </si>
  <si>
    <t>จัดซื้อพันธุ์แม่โคและยาวัคซีน อาหารเสริม</t>
  </si>
  <si>
    <t>โครงการเลี้ยงเป็ดไข่ - ไก่ไข่ ต.ทุ่งใส</t>
  </si>
  <si>
    <t>กลุ่มเกษตรกรชาวสวน/ต.ทุ่งใส อ.สิชล</t>
  </si>
  <si>
    <t>จัดซื้อพันธุ์ไก่ เป็ด และอาหาร</t>
  </si>
  <si>
    <t>โครงการเลี้ยงเป็ดไข่ - ไก่ไข่ ต.สี่ขีด</t>
  </si>
  <si>
    <t>กลุ่มเกษตรกรชาวสวน/ต.สี่ขีด อ.สิชล</t>
  </si>
  <si>
    <t>จัดซื้อพันธุ์เป็ด ไก่ และอาหาร</t>
  </si>
  <si>
    <t>โครงการเลี้ยงแพะ ต.เขาน้อย</t>
  </si>
  <si>
    <t xml:space="preserve">กลุ่มวิสาหกิจชุมชนเกษตรกรเลี้ยงแพะ/ต.เขาน้อย อ.สิชล </t>
  </si>
  <si>
    <t>ซื้อพ่อพันธุ์-แม่พันธุ์แพะ อุปกรณ์การผลิตอาหาร และอุปกรณ์ประกอบโรงเรือน</t>
  </si>
  <si>
    <t>โครงการเลี้ยงแพะเนื้อขุนมาตรฐาน ต.เสาเภา</t>
  </si>
  <si>
    <t>กลุ่มเกษตรกรเลี้ยงแพะเนื้อขุน/ต.เสาเภา อ.สิชล</t>
  </si>
  <si>
    <t>โครงการเลี้ยงโคปันลูกขุน ต.เทพราช</t>
  </si>
  <si>
    <t>กลุ่มเกษตรกรผู้เลี้ยงโค/ ต.เทพราช อ.สิชล</t>
  </si>
  <si>
    <t>ซื้อแม่โค อาหาร และยา</t>
  </si>
  <si>
    <t>โครงการเลี้ยงสุกรแม่พันธุ์ ต.เทพราช</t>
  </si>
  <si>
    <t>กลุ่มเกษตรกรเลี้ยงสุกรแม่พันธุ์/ต.เทพราช อ.สิชล</t>
  </si>
  <si>
    <t>ซื้อสุกรแม่พันธุ์ อาหาร และยาวัคซีน</t>
  </si>
  <si>
    <t>โครงการเลี้ยงปลาดุกในบ่อซีเมนต์ ต.ฉลอง</t>
  </si>
  <si>
    <t>กลุ่มเกษตรกรเลี้ยงปลาดุกอุยในบ่อซีเมนต์/ม.๔ ม.๘ ต.ฉลอง อ.สิชล</t>
  </si>
  <si>
    <t>จัดซื้อพันธุ์ปลาดุก อาหาร และยา</t>
  </si>
  <si>
    <t>โครงการเลี้ยงปลาในบ่อซีเมนต์ ต.เทพราช</t>
  </si>
  <si>
    <t>จัดซื้อพันธุ์ปลาดุกอุย อาหาร ท่อซีเมนต์ และยา</t>
  </si>
  <si>
    <t xml:space="preserve">โครงการจัดแสดงและจำหน่ายสินค้า OTOP </t>
  </si>
  <si>
    <t>คณะกรรมการเครือข่ายOTOP/อ.จุฬาภรณ์</t>
  </si>
  <si>
    <t>ซื้อตู้โชว์สินค้าและบอร์ดประชาสัมพันธ์</t>
  </si>
  <si>
    <t>โครงการกลุ่มเกษตรอินทรีย์ศรีจุฬา เกษตรทฤษฎีใหม่แบบผสมผสาน</t>
  </si>
  <si>
    <t>กลุ่มเกษตรอินทรีย์ศรีจุฬา/ ต.นาหมอบุญ อ.จุฬาภรณ์</t>
  </si>
  <si>
    <t>จัดซื้อวัสดุอุปกรณ์และเครื่องมือในการปลูกผักแบบผสมผสาน และจัดซื้อพันธุ์เป็ด ไก่ หมู โค พร้อมอุปกรณ์โรงเรือน</t>
  </si>
  <si>
    <t>โครงการส่งเสริมการเลี้ยงไก่พื้นเมืองลูกผสม</t>
  </si>
  <si>
    <t>กลุ่มเกษตรกรเลี้ยงไก่พื้นเมือง/ม.๑ ต.ทุ่งโพธิ์ อ.จุฬาภรณ์</t>
  </si>
  <si>
    <t>จัดซื้อพันธุ์ไก่พื้นเมืองลูกผสมและอาหาร</t>
  </si>
  <si>
    <t>โครงการส่งเสริมการดำเนินชีวิตตามแนวเศรษฐกิจพอเพียง</t>
  </si>
  <si>
    <t>กลุ่มแม่บ้านสตรี/อ.จุฬาภรณ์</t>
  </si>
  <si>
    <t>ฝึกอบรมให้ความรู้ในการดำเนินชีวิตตามแนวเศรษฐกิจพอเพียง</t>
  </si>
  <si>
    <t>โครงการจัดสร้างแปลงพันธุ์มะนาวแป้นและจัดซื้ออุปกรณ์ในการเพาะพันธุ์ของกลุ่มอาชีพ เพาะพันธุ์มะนาวแป้นเพื่อจำหน่าย ต.ควนมุด</t>
  </si>
  <si>
    <t>กลุ่มอาชีพเพาะพันธุ์มะนาวแป้นเพื่อจำหน่าย/ต.บ้านควนมุด อ.จุฬาภรณ์</t>
  </si>
  <si>
    <t>สร้างแปลงพันธุ์มะนาวแป้นและจัดซื้ออุปกรณ์ในการเพาะพันธุ์ของกลุ่มอาชีพ</t>
  </si>
  <si>
    <t>โครงการส่งเสริมและพัฒนาอาชีพบดเครื่องแกง</t>
  </si>
  <si>
    <t>กลุ่มเครื่องแกงสามตำบล/อ.จุฬาภรณ์</t>
  </si>
  <si>
    <t>จัดซื้อวัสดุอุปกรณ์ในการจัดทำเครื่องแกงเพื่อจำหน่าย</t>
  </si>
  <si>
    <t>โครงการช่วยเหลือกลุ่มเกษตรชาวสวนมังคุด</t>
  </si>
  <si>
    <t>กลุ่มวิสาหกิจชุมชนศูนย์รวบรวมและพัฒนาผลผลิตมังคุดเพ่อการส่งออก/ม.๕ ต.ทุ่งโพธิ์ อ.จุฬาภรณ์</t>
  </si>
  <si>
    <t>จัดซื้อตะกร้าใส่ผลไม้ ปุ๋ยเคมี และเครื่องพ่นยาปราบศัตรูพืช</t>
  </si>
  <si>
    <t>เลี้ยงไก่พันธุ์ไข่ หมู่ที่ 3 ต.ไทยบุรี</t>
  </si>
  <si>
    <t>กลุ่มเกษตรกรบ้านประตูช้าง/ม.๓ ต.ไทยบุรี อ.ท่าศาลา</t>
  </si>
  <si>
    <t>เลี้ยงไก่ในสวนยางพารา</t>
  </si>
  <si>
    <t>เลี้ยงเป็ดเนื้อในสวนปาล์มน้ำมัน</t>
  </si>
  <si>
    <t>กลุ่มเกษตรกรพัฒนา/ต.กลาย อ.ท่าศาลา</t>
  </si>
  <si>
    <t>เลี้ยงเป็ดเนื้อ (บารลี) ในสวนปาล์มน้ำมัน</t>
  </si>
  <si>
    <t>กลุ่มผสมผสาน/ ม.๗ ต.สระแก้ว อ.ท่าศาลา</t>
  </si>
  <si>
    <t xml:space="preserve"> เลี้ยงเป็ดเนื้อ (บารลี) ในสวนปาล์มน้ำมัน</t>
  </si>
  <si>
    <t>เลี้ยงเป็ดในสวนยางพารา</t>
  </si>
  <si>
    <t>ศูนย์ข้าวชุมชน/ต.ท่าขึ้น อ.ท่าศาลา</t>
  </si>
  <si>
    <t xml:space="preserve"> เลี้ยงเป็ดเนื้อ (บารลี) ในสวนยางพารา</t>
  </si>
  <si>
    <t>เลี้ยงเป็ดไข่ในสวนยางพารา</t>
  </si>
  <si>
    <t>เลี้ยงเป็ดพันธุ์ไข่ในสวนยางพารา</t>
  </si>
  <si>
    <t>กลุ่มไม้ผลคุณภาพ/ต.ท่าขึ้น อ.ท่าศาลา</t>
  </si>
  <si>
    <t>เลี้ยงไก่พื้นเมืองในสวนมะพร้าว</t>
  </si>
  <si>
    <t>กลุ่มเลี้ยงไก่บ้านสระบัว/ต.ท่าศาลา อ.ท่าศาลา</t>
  </si>
  <si>
    <t>เลี้ยงไก่ไข่ในสวนยางพารา หมู่ที่ 2 ต.สระแก้ว</t>
  </si>
  <si>
    <t>แม่บ้านเกษตรกร/ม.๒ ต.สระแก้ว อ.ท่าศาลา</t>
  </si>
  <si>
    <t>เลี้ยงไก่ไข่ในสวนยางพารา</t>
  </si>
  <si>
    <t>เลี้ยงไก่ไข่ หมู่ที่ 9 ต.สระแก้ว</t>
  </si>
  <si>
    <t>กลุ่มผสมผสาน/ ม.๙ ต.สระแก้ว อ.ท่าศาลา</t>
  </si>
  <si>
    <t>กลุ่มธนาคารหมู่บ้าน/ต.ดอนตะโก อ.ท่าศาลา</t>
  </si>
  <si>
    <t>เลี้ยงเป็ดไข่</t>
  </si>
  <si>
    <t>กลุ่มเกษตรกร/ต.หัวตะพาน อ.ท่าศาลา</t>
  </si>
  <si>
    <t>กลุ่มเกษตรกร/ต.ท่าขึ้น ต.ท่าศาลา</t>
  </si>
  <si>
    <t>เลี้ยงเป็ดไข่ในสวนปาล์มน้ำมัน</t>
  </si>
  <si>
    <t xml:space="preserve">กลุ่มแม่บ้านเกษตรกรบ้านแขก/ม.๑๓ ต.ท่าขึ้น อ.ท่าศาลา </t>
  </si>
  <si>
    <t>กลุ่มเกษตรกร /ต.ไทยบุรี อ.ท่าศาลา</t>
  </si>
  <si>
    <t>กลุ่มนาข้าว/ ม.๓ ต.ท่าศาลา อ.ท่าศาลา</t>
  </si>
  <si>
    <t>เลี้ยงเป็ดไข่ในสวนยางพาราและนาข้าว</t>
  </si>
  <si>
    <t>กลุ่มพัฒนาเกษตรกร/ต.โพธิ์ทอง อ.ท่าศาลา</t>
  </si>
  <si>
    <t xml:space="preserve">กลุ่มแม่บ้านเกษตรกร/ม.๑๓ ต.โมคลาน อ.ท่าศาลา </t>
  </si>
  <si>
    <t>กลุ่มส่งเสริมอาชีพเศรษฐกิจพอเพียง/ ต.โมคลาน อ.ท่าศาลา</t>
  </si>
  <si>
    <t>เลี้ยงไก่ไข่ในสวนปาล์มน้ำมัน</t>
  </si>
  <si>
    <t>กลุ่มแม่บ้านเกษตรกร/ม.๒ ต.หัวตะพาน อ.ท่าศาลา</t>
  </si>
  <si>
    <t xml:space="preserve"> เลี้ยงไก่ไข่ในสวนปาล์มน้ำมัน</t>
  </si>
  <si>
    <t>กลุ่มแม่บ้าน/ม.๑ ต.ไทยบุรี อ.ท่าศาลา</t>
  </si>
  <si>
    <t>กลุ่มแม่บ้าน/ม.๗ ต.ไทยบุรี อ.ท่าศาลา</t>
  </si>
  <si>
    <t>กลุ่มชาวสวนยาง/ม.๙ ต.ไทยบุรี อ.ท่าศาลา</t>
  </si>
  <si>
    <t>กลุ่มไม้ผลคุณภาพ/ม.๘ ต.ท่าขึ้น อ.ท่าศาลา</t>
  </si>
  <si>
    <t xml:space="preserve"> เลี้ยงเป็ดในสวนยางพารา</t>
  </si>
  <si>
    <t>ศูนย์จัดการศัตรูพืช/ต.สระแก้ว อ.ท่าศาลา</t>
  </si>
  <si>
    <t>กลุ่มเลี้ยงโคพื้นเมือง/ม.๑ ต.หัวตะพาน อ.ท่าศาลา</t>
  </si>
  <si>
    <t>กลุ่มเลี้ยงโคพื้นเมือง/ม.๕ ต.หัวตะพาน อ.ท่าศาลา</t>
  </si>
  <si>
    <t>กลุ่มเลี้ยงเป็ดไข่/ต.โพธิ์ทอง อ.ท่าศาลา</t>
  </si>
  <si>
    <t>กลุ่มเกษตรกรพัฒนา/ต.ดอนตะโก อ.ท่าศาลา</t>
  </si>
  <si>
    <t>เลี้ยงไก่พันธุ์ไข่เพื่อลดรายจ่ายเพิ่มรายได้ในครัวเรือน</t>
  </si>
  <si>
    <t>กลุ่มเกษตรกรเลี้ยงไก่ไข่/ อ.ช้างกลาง</t>
  </si>
  <si>
    <t>ปลูกกล้วยหอมทอง และมะละกอพันธุ์ฮอลแลนด์</t>
  </si>
  <si>
    <t>กลุ่มเกษตกร/ อ.ช้างกลาง</t>
  </si>
  <si>
    <t>กลุ่มเกษตรกร/ อ.ช้างกลาง</t>
  </si>
  <si>
    <t>ส่งเสริมรายได้ในฤดูแล้ง</t>
  </si>
  <si>
    <t>กลุ่มเกษตรกรผู้ปลูกข้าว/ต.เชียรใหญ่ อ.เชียรใหญ่</t>
  </si>
  <si>
    <t>ปลูกถั่วเขียวชีวภาพ, เพาะเห็ดนางฟ้า, เลี้ยงไก่ไข่ ,เป็ดไข่, ไก่พื้นเมือง และเลี้ยงปลานิล</t>
  </si>
  <si>
    <t>กลุ่มเกษตรกรผู้ปลูกข้าว/ต.เขาพระบาท อ.เชียรใหญ่</t>
  </si>
  <si>
    <t>กลุ่มเกษตรกรผู้ปลูกข้าว/ต.แม่เจ้าอยู่หัว อ.เชียรใหญ่</t>
  </si>
  <si>
    <t>ส่งเสริมรายได้ให้แก่เกษตรกรในฤดูแล้ง</t>
  </si>
  <si>
    <t>กลุ่มเกษตรกรผู้ปลูกข้าว/ต.ท้องลำเจียก อ.เชียรใหญ่</t>
  </si>
  <si>
    <t>กลุ่มเกษตรกรผู้ปลูกข้าว/ต.การะเกด อ.เชียรใหญ่</t>
  </si>
  <si>
    <t>กลุ่มเกษตรกรผู้ปลูกข้าว/ต.ท่าขนาน อ.เชียรใหญ่</t>
  </si>
  <si>
    <t>กลุ่มเกษตรกรผู้ปลูกข้าว/ต.บ้านกลาง อ.เชียรใหญ่</t>
  </si>
  <si>
    <t>กลุ่มเกษตรกรผู้ปลูกข้าว/ต.เสือหึง อ.เชียรใหญ่</t>
  </si>
  <si>
    <t>กลุ่มเกษตรกรผู้ปลูกข้าว/ต.ไสหมาก อ.เชียรใหญ่</t>
  </si>
  <si>
    <t>กลุ่มเกษตรกรผู้ปลูกข้าว/ต.บ้านเนิน อ.เชียรใหญ่</t>
  </si>
  <si>
    <t>กลุ่มเกษตรกรผู้ปลูกปาล์มน้ำมัน/ต.เชียรใหญ่ อ.เชียรใหญ่</t>
  </si>
  <si>
    <t>กลุ่มเกษตรกรผู้ปลูกปาล์มน้ำมัน/ต.เขาพระบาท อ.เชียรใหญ่</t>
  </si>
  <si>
    <t>กลุ่มเกษตรกรผู้ปลูกปาล์มน้ำมัน/ต.แม่เจ้าอยู่หัว อ.เชียรใหญ่</t>
  </si>
  <si>
    <t>กลุ่มเกษตรกรผู้ปลูกปาล์มน้ำมัน/ต.ท้องลำเจียก อ.เชียรใหญ่</t>
  </si>
  <si>
    <t>กลุ่มเกษตรกรผู้ปลูกปาล์มน้ำมัน/ต.การะเกด อ.เชียรใหญ่</t>
  </si>
  <si>
    <t>กลุ่มเกษตรกรผู้ปลูกปาล์มน้ำมัน/ต.ท่าขนาน อ.เชียรใหญ่</t>
  </si>
  <si>
    <t>กลุ่มเกษตรกรผู้ปลูกปาล์มน้ำมัน/ต.เสือหึง อ.เชียรใหญ่</t>
  </si>
  <si>
    <t>กลุ่มเกษตรกรผู้ปลูกปาล์มน้ำมัน/ต.ไสหมาก อ.เชียรใหญ่</t>
  </si>
  <si>
    <t>กลุ่มเกษตรกรผู้ปลูกปาล์มน้ำมัน/ต.บ้านเนิน อ.เชียรใหญ่</t>
  </si>
  <si>
    <t>กลุ่มเกษตรกรผู้ปลูกยางพารา/ต.เขาพระบาท อ.เชียรใหญ่</t>
  </si>
  <si>
    <t>กลุ่มเกษตรกรผู้ปลูกยางพารา/ต.แม่เจ้าอยู่หัว อ.เชียรใหญ่</t>
  </si>
  <si>
    <t>กลุ่มเกษตรกรผู้ปลูกยางพารา/ต.การะเกด อ.เชียรใหญ่</t>
  </si>
  <si>
    <t>กลุ่มเกษตรกรผู้ปลูกยางพารา/ต.เสือหึง อ.เชียรใหญ่</t>
  </si>
  <si>
    <t>รวม</t>
  </si>
  <si>
    <t>การส่งเสริมอาชีพและเพิ่มรายได้ให้เกษตรกรกลุ่มผลไม้ ต.ทอนหงส์</t>
  </si>
  <si>
    <t>กลุ่มศูนย์ปุ๋ยชุมชนเพื่อลดต้นทุนการผลิต/ต.นาบอน อ.นาบอน</t>
  </si>
  <si>
    <t>กล่มเกษตรกรผู้เลี้ยงสัตว์ปีก/อ.ปากพนัง ๑๓ ตำบล (๒๐ กลุ่ม)</t>
  </si>
  <si>
    <t>จัดซื้อพันธุ์ไก่ไข่ (ไก่สาว) อายุ ๒ เดือนครึ่ง จำนวน ๑๐,๙๔๐ ตัวๆละ ๑๕๐ บาท</t>
  </si>
  <si>
    <t xml:space="preserve"> -</t>
  </si>
  <si>
    <t>พันธุ์ปลา</t>
  </si>
  <si>
    <t>จัดซื้อเครื่องมือประมงประเภทอวนปู จำนวน ๗,๘๗๐ ผืน ๆ ละ ๒๓๐ บาท</t>
  </si>
  <si>
    <t>จัดสร้างโรงเรือนเลี้ยงโคพันธุ์เนื้อ</t>
  </si>
  <si>
    <t>เลี้ยงโคพันธุ์เนื้อ(ชาโลเล่) ๘ ตัวอายุ ๓-๔ ปี ปรับปรุงพื้นที่, ค่ายา/ค่าไฟฟ้า,ค่าวัสดุแปลงหญ้า</t>
  </si>
  <si>
    <t>เลี้ยงโคพันธุ์เนื้อ (ชาโลเล่) ๑๖ ตัวอายุ๓-๔ปี ปรับปรุงพื้นที่/ค่ายา/ค่าไฟฟ้า/ค่าวัสดุแปลงหญ้า</t>
  </si>
  <si>
    <t>เลี้ยงโคพันธุ์พื้นเมือง ๑๕ ตัว, ซื้ออาหาร/ยา</t>
  </si>
  <si>
    <t>อบรม(อาหารว่าง/เครื่องดื่ม,จัดสถานที่)</t>
  </si>
  <si>
    <t>จัดสร้างโรงเรือนเลี้ยงโคพันธุ์เนื้อ (ชาโลเล่),ปรับปรุงพื้นที่/ค่าแรงคนงาน</t>
  </si>
  <si>
    <t>โครงการส่งเสริมกลุ่มอาชีพเกษตรกรผู้เลี้ยงเป็ดพันธ์ไข่ ต.ท่าไร่</t>
  </si>
  <si>
    <t>จัดซื้อพันธุ์ลูกเป็ดไข่ ๑,๕๐๐ ตัวๆ ละ ๓๐ บาท และซื้ออาหารเบอร์๑ และเบอร์๒</t>
  </si>
  <si>
    <t>ส่งเสริมสนับสนุนกลุ่มอาชีพ (OTOP) การทำไข่เค็มสมุนไพร</t>
  </si>
  <si>
    <t>จัดซื้อแม่พันธุ์สุกร ๗๕ ตัวๆ ละ ๑๐,๐๐๐ บาท, อาหาร ๖๐๐ กระสอบๆละ ๓๕๐ บาท, และยาเวชภัณฑ์อุปกรณ์ ๗๕ ตัวๆละ ๕๐๐ บาท</t>
  </si>
  <si>
    <t>จัดซื้อวัสดุอุปกรณ์ในการผลิตปุ๋ยหมักอินทรีย์ชีวภาพ จำนวน ๒๗ กลุ่ม</t>
  </si>
  <si>
    <t>เลี้ยงไก่ไข่ ซื้อพันธุ์ไก่ตัวละ ๑๒๐ บาท,ซื้ออาหารไก่กระสอบละ ๕๔๐ บาท</t>
  </si>
  <si>
    <t>กลุ่มเกษตรกรอาชีพสวนยาง/ อ.ช้างกลาง</t>
  </si>
  <si>
    <t xml:space="preserve">จัดซื้อรังเลี้ยงผึ้งโพรง จำนวน ๑๒๐ รัง ๆละ ๑,๐๐๐ บาท และอุปกรณ์พ่นสยบควันหน่วยละ ๖๐๐ บาท จำนวน ๑๒ ชุด </t>
  </si>
  <si>
    <t>จัดซื้อแม่ปุ๋ย,บรรจุภัณฑ์ และเครื่องวัดค่าวิเคราะห์ดิน เพื่อผสมปุ๋ยเคมีใช้เอง</t>
  </si>
  <si>
    <t>จัดซื้อวัสดุอุปกรณ์การทำบ่อเลี้ยงปลา, ซื้อพันธุ์ปลาดุก อาหารปลาดุกเล็ก และน้ำหมักชีวภาพ</t>
  </si>
  <si>
    <t>โครงการส่งเสริมการเลี้ยงไก่สามสายเลือด หมู่ที่ ๔ ต.นบพิตำ</t>
  </si>
  <si>
    <t>จัดซื้อพันธุ์ไก่สามสายเลือด ๓,๒๐๐ ตัวๆละ ๒๕ บาทและอาหารไก่ ๖๖ กระสอบๆละ ๕๐๐ บาท</t>
  </si>
  <si>
    <t>จัดซื้อพันธุ์ไก่สามสายเลือด ๒,๔๐๐ ตัว และอาหารไก่ ๕๐ กระสอบ</t>
  </si>
  <si>
    <t>จัดซื้อพันธุ์ไก่ไข่ ๓๐๐ ตัว ๆ ละ๒๐๐ บาท และอาหารไก่ไข่ ๕๐ กระสอบ</t>
  </si>
  <si>
    <t>จัดซื้อพันธุ์เป็ดไข่ จำนวน ๔๐๐ ตัว ๆ ละ ๒๐๐ บาท และอาหารเป็ดไข่ ๔๐ กระสอบ</t>
  </si>
  <si>
    <t xml:space="preserve">จัดซื้อพันธุ์ไก่สามสายเลือด ๒,๔๐๐ ตัวๆ ละ ๒๕ บาท และอาหารไก่ไข่ ๕๐ กระสอบ </t>
  </si>
  <si>
    <t>จัดซื้อพันธุ์ไก่สามสายเลือด ๑,๖๐๐ ตัวๆละ ๒๕ บาท และค่าอาหารไก่ไข่ ๔๐ กระสอบๆละ ๔๐๐ บาท</t>
  </si>
  <si>
    <t>จัดซื้อพันธุ์ไก่ไข่ ๓๐๐ ตัวๆ ละ ๒๐๐ บาท และอาหารไก่ไข่ ๕๐ กระสอบๆละ ๔๐๐ บาท</t>
  </si>
  <si>
    <t>จัดซื้อพันธุ์แม่โค จำนวน ๕ ตัว ๆละ ๓๐,๐๐๐ บาท และยาวัคซีน อาหาร,แคลเซียม</t>
  </si>
  <si>
    <t xml:space="preserve">ซื้อสุกรแม่พันธุ์ ๒๐ ตัว ๆ ละ ๙,๐๐๐ บาทซื้อยาวัคซีนและอื่นๆ </t>
  </si>
  <si>
    <t>จัดซื้อพันธุ์ไก่ไข่ ๓๐๐ ตัวๆละ ๒๐๐ บาท และอาหารไก่ไข่ ๗๐ กระสอบ</t>
  </si>
  <si>
    <t>กลุ่มแม่บ้าน สตรี/อ.จุฬาภรณ์</t>
  </si>
  <si>
    <t>ฝึกอบรมให้ความรู้ในการดำเนินชีวิตตามแนวเศรษฐกิจพอเพียง อบรม ๓ รุ่นๆละ ๑๐๐ คน</t>
  </si>
  <si>
    <t>สร้างแปลงพันธุ์มะนาวแป้นและจัดซื้ออุปกรณ์ในการเพาะพันธุ์ของกลุ่มอาชีพ (ค่าจ้างแรงงานเหมาตลอดการจัดสร้าง ๓๐,๐๐๐ บาท ค่าอุปกรณ์ก่อสร้าง ๗๐,๐๐๐ บาท พันธุ์มะนาว ๕๐,๐๐๐ บาท)</t>
  </si>
  <si>
    <t>กลุ่มวิสาหกิจชุมชนศูนย์รวบรวมและพัฒนาผลผลิตมังคุดเพื่อการส่งออก/ม.๕ ต.ทุ่งโพธิ์ อ.จุฬาภรณ์</t>
  </si>
  <si>
    <t xml:space="preserve">จัดซื้อตะกร้าใส่ผลไม้ขนาดบรรจุ ๒๕ กก. ปุ๋ยเคมี และเครื่องพ่นยาปราบศัตรูพืชแบบตั้งพื้นระบบเครื่องยนต์ CWP PPS๒๖ES ใช้น้ำมันเบนซิน ๓ เครื่อง </t>
  </si>
  <si>
    <t>จัดซื้อวัสดุอุปกรณ์ในการจัดทำเครื่องแกงจำหน่าย (โต๊ะ ๒ ตัวๆละ ๒,๕๐๐ บาท, เก้าอี้พลาสติก จำนวน ๑๕ ตัวๆละ๒๕๐ บาท,เครื่องอบเครื่องแกงให้แห้ง ๑๔,๐๐๐ บาท เครื่องซีนถุง ๒,๕๐๐ บาท)</t>
  </si>
  <si>
    <t>ปลูกถั่วเขียวชีวภาพ (๑๒,๐๐๐ บาท), เพาะเห็ดนางฟ้า (๗,๕๐๐ บาท),ปุ๋ย (๓,๖๐๐ บาท) ปรับพื้นที่ (๒๔,๐๐๐ บาท)</t>
  </si>
  <si>
    <t>ฝึกอบรม/ติดตามงานการเลี้ยงไก่พื้นบ้าน</t>
  </si>
  <si>
    <t>ฝึกอบรม/ติดตามงานการเลี้ยงแพะ</t>
  </si>
  <si>
    <t>พันธุ์แพะ</t>
  </si>
  <si>
    <t>กลุ่มเครื่องแกงพื้นบ้านบ้านไสขิง/ต.ท่าดี อ.ลานสกา</t>
  </si>
  <si>
    <t>ซื้อวัสดุอุปกรณ์การจัดทำเครื่องแกง</t>
  </si>
  <si>
    <t>กลุ่มอาชีพไม้ผล/ต.ลานสกา อ.ลานสกา</t>
  </si>
  <si>
    <t>คณะกรรมการหมู่บ้าน/สมาชิกกลุ่มแม่บ้านเกษตรกร/ ม.๓ และอื่นๆ ต.ทุ่งสัง อ.ทุ่งใหญ่</t>
  </si>
  <si>
    <t>สร้างโรงเรือนอัด นึ่งก้อนเห็ด ขนาด ๖ x ๑๒ เมตร จำนวน ๑ โรง</t>
  </si>
  <si>
    <t>ปลูกถั่วเขียวชีวภาพ, เพาะเห็ดนางฟ้า ซื้อปุ๋ยและปรับพื้นที่</t>
  </si>
  <si>
    <t xml:space="preserve">ซื้อเห็ดนางฟ้า </t>
  </si>
  <si>
    <t>เลี้ยงไก่ไข่เป็นอาชีพเสริม ซื้อพันธุ์ไก่และอาหารไก่</t>
  </si>
  <si>
    <t>กลุ่มเกษตรกรผู้ปลูกปาล์มน้ำมัน/ต.บ้านกลาง อ.เชียรใหญ่</t>
  </si>
  <si>
    <t>สร้างโรงสีข้าวขนาดกลาง พร้อมโรงเรือน ซื้อเครื่องสีข้าวขนาด ๑-๒ ตัน/วัน ๑ เครื่อง (๓๕๐,๐๐๐ บาท) สร้างโรงเรือนขนาด ๖x๗X๔ ม.  (๑๕๐,๐๐๐ บาท)</t>
  </si>
  <si>
    <t>อบรมส่งเสริมการลดต้นทุนการผลิตมังคุด</t>
  </si>
  <si>
    <t>อบรมส่งเสริมกลุ่มปลูกข้าว</t>
  </si>
  <si>
    <t>๑. ส่งเสริมการทำไข่เค็ม (อบรม ๑๐,๐๐๐ บาท) ๒.สนับสนุนกลุ่มฯ (ค่าวัสดุ ๕๐,๐๐๐ บาท)</t>
  </si>
  <si>
    <t>ม.๒ ต.ที่วัง ม.๕ ต.นาหลวงเสน ม.๘ ต.ชะมาย ม.๔ต.นาโพธิ์ ม.๒ ต.หนองหงส์ อ.ทุ่งสง</t>
  </si>
  <si>
    <t xml:space="preserve">อบรมถ่ายทอดความรู้การเลี้ยงปลาดุกในบ่อพลาสติก ๑ วัน </t>
  </si>
  <si>
    <t>กลุ่มเลี้ยงโคพันธุ์พื้นเมืองทุ่งควนเหล็ก ม.๓ ต.เขาโร อ.ทุ่งสง</t>
  </si>
  <si>
    <t>จัดซื้อพันธุ์ไก่ไข่ ๓๐๐ ตัว ๆ ละ ๒๐๐ บาท และอาหารไก่ไข่ จำนวน ๓๐ กระสอบๆละ ๕๐๐ บาท</t>
  </si>
  <si>
    <t>จัดซื้อเครื่องซีนศูนย์ยากาศ ๕๐,๐๐๐ บาทและถุงชนิดหนาใส่ข้าวสาร ๑๐,๐๐๐ บาท</t>
  </si>
  <si>
    <t>จัดซื้อเมล็ดพันธุ์ผัก ๑๐,๐๐๐ ปุ๋ย ๒๐,๐๐๐ยาปราบศัตรูพืช ๕,๐๐๐ ซื้อเครื่องสูบน้ำ ๑๐,๐๐๐ ท่อส่งน้ำ ๑๐,๐๐๐ บาท</t>
  </si>
  <si>
    <t>กลุ่มอาชีพปลูกผักปลอดสารพิษไฮโดรโปนิคส์</t>
  </si>
  <si>
    <t xml:space="preserve">จัดซื้อเมล็ดพันธุ์ผัก </t>
  </si>
  <si>
    <t>สร้างโรงเรือนปลูกผักไฮโดรโปนิคส์สำเร็จรูป ๕ หลัง ๆละ ๑๕,๐๐๐ บาท</t>
  </si>
  <si>
    <t>ฝึกอบรมการดูแลสุขาภิบาลและป้องกันโรคในการเลี้ยงไก่ เหมาจ่ายคนละ ๑๐๐ บาท จำนวน ๑ วัน</t>
  </si>
  <si>
    <t>กลุ่มเลี้ยงไก่พันธุ์พื้นเมืองลูกผสม/ ๒๖ หมู่บ้าน อ.พระพรหม</t>
  </si>
  <si>
    <t>จัดฝึกอบรมการผลิตปุ๋ยอินทรีย์(สูตรสมเด็จพระเทพฯ)</t>
  </si>
  <si>
    <t xml:space="preserve">ซื้อเครื่องอัดก้อนเห็ดแบบ ๘ หัว จำนวน ๑ เครื่อง เครื่องผสม ขนาด ๓๐๐ กก. จำนวน ๑ เครื่อง เตานึ่งก้อนเชื้อเห็ดขนาด ๒,๐๐๐ ก้อน จำนวน ๑ เครื่อง อุปกรณ์ผลิตก้อนเห็ด และวัสดุผลิตก้อนเห็ด </t>
  </si>
  <si>
    <t>ซื้อกล่องเลี้ยงผึ้ง ๒ กล่อง/ครัวเรือน ๗๐ ครัวเรือน รวม ๑๔๐ กล่อง ๆ ละ ๑,๐๐๐ บาท</t>
  </si>
  <si>
    <t>ซื้อลูกไก่พันธุ์ไก่พื้นเมือง ๓๐ ตัว/ครัวเรือน จำนวน ๒๑๐ ครัวเรือน รวม ๖,๓๐๐ ตัว ๆละ ๓๕ บาท  ซื้ออาหารกิโลกรัมละ ๒๐ บาท จำนวน ๕,๐๐๐ กก.</t>
  </si>
  <si>
    <t>ส่งเสริมอาชีพและเพิ่มรายได้ให้เกษตรกรกลุ่มชาวนา ต.นาเรียง</t>
  </si>
  <si>
    <t>กลุ่มเกษตรกรอาชีพชาวนา/ ต.นาเรียง อ.พรหมคีรี</t>
  </si>
  <si>
    <t>กลุ่มเกษตรกรชาวนาชาวสวน/ ต.อินคีรี อ.พรหมคีรี</t>
  </si>
  <si>
    <t>กลุ่มเกษตรกรชาวนา ต.นาเรียง อ.พรหมคีรี</t>
  </si>
  <si>
    <t>ส่งเสริมอาชีพและเพิ่มรายได้ให้เกษตรกรกลุ่มชาวนา</t>
  </si>
  <si>
    <t>ซื้อลูกไก่พันธุ์พื้นเมือง ๑๗ ตัว/ครัวเรือน จำนวน ๔๐๐ ครัวเรือน รวม ๖,๘๐๐ ตัวๆละ ๓๕ บาท ซื้ออาหารกิโลกรัมละ ๒๐ บาท จำนวน ๕,๐๐๐ กิโลกรัม</t>
  </si>
  <si>
    <t xml:space="preserve">ซื้อพันธุ์กล้วยไข่ ๗๖ หน่อ/คัวเรือน จำนวน ๓๐,๔๐๐ หน่อ ๆละ ๑๕ บาท </t>
  </si>
  <si>
    <t>ซื้อปุ๋ยคอก/ปุ๋ยหมัก ๔ กระสอบ/ครัวเรือน จำนวน ๑,๖๐๐ กระสอบๆละ ๔๐๐ บาท</t>
  </si>
  <si>
    <t>ปลูกผักสวนครัวปลอดสารพิษ ซื้อพันธุ์ผักและพืช ให้สมาชิก ๑๙๘ คน ๆละ ๕ ต้น/ชนิด และจ้างวิทยากรให้ความรู้ ๑ คน ๖๐๐ บาท</t>
  </si>
  <si>
    <t xml:space="preserve">จัดซื้อเมล็ดพันธุ์พืช  </t>
  </si>
  <si>
    <t>ซื้อพันธุ์ไก่พื้นเมือง</t>
  </si>
  <si>
    <t>จัดซื้อพันธุ์เป็ดไข่ จำนวน ๑,๖๐๐ ตัว อายุ ๑๔ สัปดาห์ ตัวละ ๑๗๕ บาท และซื้ออาหารจำนวน ๖๖ กระสอบๆละ ๔๘๕ บาท</t>
  </si>
  <si>
    <t>จัดซื้อพันธุ์ไก่ไข่ ไก่รุ่น จำนวน ๑,๖๐๐ ตัว อายุ ๑๔ สัปดาห์ ตัวละ ๑๖๐ บาท และอาหารจำนวน ๖๖ กระสอบๆละ ๔๘๕ บาท</t>
  </si>
  <si>
    <t>จัดซื้อพันธุ์ไก่ไข่ ไก่รุ่น จำนวน ๒,๐๐๐ ตัว อายุ ๑๔ สัปดาห์ ตัวละ ๑๖๐ บาท และอาหารจำนวน ๒๐๐ กระสอบๆละ ๔๘๕ บาท</t>
  </si>
  <si>
    <t>จัดซื้อพันธุ์เป็ดไข่ อายุ ๑๔ สัปดาห์  จำนวน ๒,๐๐๐ ตัว  ตัวละ ๑๗๕ บาท และอาหารจำนวน ๒๐๐ กระสอบๆละ ๔๘๕ บาท</t>
  </si>
  <si>
    <t xml:space="preserve">สร้างโรงเรือนเลี้ยงแพะขนาดกว้าง ๓.๖ เมตร ซื้อวัสดุอุปกรณ์ และค่าจ้างแรงงาน  </t>
  </si>
  <si>
    <t>ซื้อแม่โค ๕ ตัวๆ ละ ๔๐,๐๐๐ บาท อาหารยา และแคลเซียม</t>
  </si>
  <si>
    <t>อำเภอ</t>
  </si>
  <si>
    <t>ขนอม</t>
  </si>
  <si>
    <t>ร่อนพิบูลย์</t>
  </si>
  <si>
    <t>พิปูน</t>
  </si>
  <si>
    <t>บางขัน</t>
  </si>
  <si>
    <t>เฉลิมพระเกียรติ</t>
  </si>
  <si>
    <t>ชะอวด</t>
  </si>
  <si>
    <t>พรหมคีรี</t>
  </si>
  <si>
    <t>ทุ่งใหญ่</t>
  </si>
  <si>
    <t>หัวไทร</t>
  </si>
  <si>
    <t>ทุ่งสง</t>
  </si>
  <si>
    <t>ลานสกา</t>
  </si>
  <si>
    <t>พระพรหม</t>
  </si>
  <si>
    <t>ปากพนัง</t>
  </si>
  <si>
    <t>ฉวาง</t>
  </si>
  <si>
    <t>เมืองนครศรีฯ</t>
  </si>
  <si>
    <t>ถ้ำพรรณรา</t>
  </si>
  <si>
    <t>นาบอน</t>
  </si>
  <si>
    <t>นบพิตำ</t>
  </si>
  <si>
    <t>สิชล</t>
  </si>
  <si>
    <t>กลุ่มเกษตรกรเลี้ยงปลาดุกอุยในบ่อซีเมนต์/ม.๔ ต.เทพราช อ.สิชล</t>
  </si>
  <si>
    <t>จุฬาภรณ์</t>
  </si>
  <si>
    <t>ท่าศาลา</t>
  </si>
  <si>
    <t>ช้างกลาง</t>
  </si>
  <si>
    <t>เชียรใหญ่</t>
  </si>
  <si>
    <t>โครงการส่งเสริมอาชีพและรายได้กลุ่มเกษตรกรตำบลท่าดี</t>
  </si>
  <si>
    <t>เมือง นศ.</t>
  </si>
  <si>
    <t>การส่งเสริมอาชีพและเพิ่มรายได้ให้เกษตรกรกลุ่มชาวนา ต.นาเรียง</t>
  </si>
  <si>
    <t>ปลูกกล้วยหอมทอง (ครัวเรือนละ ๒๐ ต้นๆละ ๒๐ บาท เป็นเงิน ๔๘๐,๐๐๐ บาท) ซื้อมะละกอพันธุ์ฮอลแลนด์ (๔๘๐,๐๐๐ บาท)</t>
  </si>
  <si>
    <t>กิจกรรมด้านประมงน้ำจืด/น้ำเค็ม (รหัส ๔)</t>
  </si>
  <si>
    <t>กิจกรรมด้านปศุสัตว์ (รหัส ๓) เลี้ยงไก่พื้นเมือง,ไก่สามสายเลือด</t>
  </si>
  <si>
    <t>กิจกรรมด้านปศุสัตว์ (รหัส ๓) เลี้ยงไก่ไข่</t>
  </si>
  <si>
    <t>กิจกรรมด้านปศุสัตว์ (รหัส ๓) เลี้ยงเป็ดไข่</t>
  </si>
  <si>
    <t>กิจกรรมด้านปศุสัตว์ (รหัส ๓) เลี้ยงเป็ดเนื้อ</t>
  </si>
  <si>
    <t>กิจกรรมด้านปศุสัตว์ (รหัส ๓) เลี้ยงแพะ</t>
  </si>
  <si>
    <t>กิจกรรมด้านปศุสัตว์ (รหัส ๓) เลี้ยงโค</t>
  </si>
  <si>
    <t>กิจกรรมด้านปศุสัตว์ (รหัส ๓) เลี้ยงสุกร</t>
  </si>
  <si>
    <t>ต่อเติมโรงเรือนเลี้ยงโค</t>
  </si>
  <si>
    <t xml:space="preserve">ซื้อเมล็ดข้าวปลูกพันธุ์สังข์หยด จำนวน ๓,๐๐๐ กก. ๆ ละ ๒๕ บาท </t>
  </si>
  <si>
    <t xml:space="preserve">ซื้อเครื่องสีข้าวขนาดเล็ก ๑ เครื่อง </t>
  </si>
  <si>
    <t>จัดสร้างโรงเรือนโรงสีข้าว ขนาดกว้าง ๘ เมตร ยาว ๑๕ เมตร (๓๒๐,๐๐๐ บาท)   ซื้อเครื่องสีข้าวและเครื่องชั่งน้ำหนักและอุปกรณ์โรงสีข้าว (๕๑๕,๐๐๐ บาท) และสร้างโรงเรือนผลิตเครื่องแกง ขนาด กว้าง ๖ เมตร ยาว ๑๒ เมตร (๒๕๒,๐๐๐ บาท)</t>
  </si>
  <si>
    <t>ส่งเสริมและพัฒนาการทำปุ๋ย จัดซื้อวัสดุอุปกรณ์ในการผลิตปุ๋ยหมักชีวภาพ</t>
  </si>
  <si>
    <t>ก่อสร้างโรงผสมปุ๋ยและเก็บวัสดุอุปกรณ์ ขนาด ๖ x ๘  เมตร (๑๒๐,๐๐๐ บาท)จัดซื้อวัสดุอุปกรณ์ในการผลิตปุ๋ยอินทรีย์ (สูตรสมเด็จพระเทพฯ) (๔๗๓,๐๐๐ บาท)</t>
  </si>
  <si>
    <t>กิจกรรมด้านโครงสร้างพื้นฐานทางการเกษตร (รหัส ๘) ขุดลอกคลอง/ห้วย</t>
  </si>
  <si>
    <t>กิจกรรมด้านการพัฒนาอาชีพ/OTOP (รหัส ๑)  ส่งเสริมการประกอบอาชีพ, สนับสนุนการแปรรูปผลิตภัณฑ์การเกษตร,สนับสนุนการทำบรรจุภัณฑ์,อบรม</t>
  </si>
  <si>
    <t>กิจกรรมด้านเศรษฐกิจพอเพียง (รหัส ๕)</t>
  </si>
  <si>
    <t>สนับสนุนพันธุ์ข้าวไร่ ครัวเรือนละ ๑ ถังๆละ ๖๐๐ บาท</t>
  </si>
  <si>
    <t xml:space="preserve">ซื้อเครื่องสีกระเทาะเมล็ดข้าว ๑ เครื่อง (๗๕,๐๐๐ บาท) อุปกรณ์เครื่องผลิตข้าวซ้อมมือ ๑ ชุด (๓๕,๐๐๐ บาท) </t>
  </si>
  <si>
    <t>อบรมเพิ่มความรู้และศึกษาดูงาน</t>
  </si>
  <si>
    <t xml:space="preserve">กิจกรรมด้านการผลิตพืช (รหัส ๒) </t>
  </si>
  <si>
    <t>เลี้ยงปลาในกระชัง และเลี้ยงไก่พื้นเมือง</t>
  </si>
  <si>
    <t>กลุ่มปลูกผักปลอดสารพิษไฮโดรโปนิกส์</t>
  </si>
  <si>
    <t xml:space="preserve"> -จัดซื้อวัสดุอุปกรณ์การทำเครื่องแกง       -จัดสร้างโรงเรือนและซื้อเครื่องสีข้าวและเครื่องชั่งน้ำหนัก</t>
  </si>
  <si>
    <t>ซื้อพันธุ์ไก่ไข่ ตัวๆละ ๑๘๐ บาท อาหารไก่ไข่ กระสอบละ ๔๕๐ บาท</t>
  </si>
  <si>
    <t>อาหาร</t>
  </si>
  <si>
    <t>กลุ่มปลูกผักปลอดสารพิษ/ต.ท่าขึ้น อ.ท่าศาลา</t>
  </si>
  <si>
    <t xml:space="preserve">ซื้อพันธุ์เป็ดไข่ตัวละ ๑๔๐ บาท อาหารเป็ดกระสอบละ ๔๕๐ </t>
  </si>
  <si>
    <t>ซื้อพันธุ์เป็ดไข่ ตัวๆละ ๑๔๐ บาท อาหาร กระสอบละ ๔๕๐ บาท</t>
  </si>
  <si>
    <t>ซื้อพันธุ์ไก่ไข่ ตัวละ ๑๘๐ บาท อาหารไก่ไข่ กระสอบละ ๔๕๐ บาท</t>
  </si>
  <si>
    <t>ซื้อปลานิล ตัวละ ๑ บาท และอาหารกระสอบละ ๔๕๐ บาท</t>
  </si>
  <si>
    <t>กิจกรรมด้านปัจจัยการผลิตทางการเกษตร (รหัส ๖)    โรงเรือน/โรงสีข้าว/ส่งเสริมและพัฒนาการทำปุ๋ย/เครื่องมือทางการเกษตร/อุปกรณ์เลี้ยงผึ้ง</t>
  </si>
  <si>
    <t>ปลูกถั่วเขียวชีวภาพ (๔๖๗,๔๐๐ บาท), เพาะเห็ดนางฟ้า (๓๐,๐๐๐) ซื้อปุ๋ย และปรับพื้นที่</t>
  </si>
  <si>
    <t>โครงการเลี้ยงสุกรแม่พันธุ์  ต.เทพราช</t>
  </si>
  <si>
    <t>๒,๓,๖</t>
  </si>
  <si>
    <t>เลี้ยงโคพันธุ์เนื้อ (ชาโลเล่) จัดซื้อโคและสร้างโรงเรือน</t>
  </si>
  <si>
    <t>๓, ๖</t>
  </si>
  <si>
    <t>๑, ๓, ๖</t>
  </si>
  <si>
    <t>เลี้ยงโคพันธุ์พื้นบ้าน จัดซื้อโคและสร้างโรงเรือน</t>
  </si>
  <si>
    <t xml:space="preserve">เลี้ยงไก่พื้นเมือง </t>
  </si>
  <si>
    <t xml:space="preserve">เลี้ยงเป็ดเนื้อ(เป็ดเทศ) เพื่อจำหน่าย </t>
  </si>
  <si>
    <t xml:space="preserve">๒, ๓, ๔ </t>
  </si>
  <si>
    <t xml:space="preserve"> เลี้ยงเป็ดไข่ในสวนยางพารา</t>
  </si>
  <si>
    <t>๒, ๖</t>
  </si>
  <si>
    <t>๑, ๔</t>
  </si>
  <si>
    <t>ปรับปรุงแปลงหญ้าอาหารสัตว์ และซ่อมแซมรั้วโรงเรือน</t>
  </si>
  <si>
    <t>กลุ่มเกษตกรเลี้ยงโคพื้นเมือง/ต.เขาโร อ.ทุ่งสง</t>
  </si>
  <si>
    <t>อบรมศึกษาดูงาน/สนับสนุนพันธุ์ข้าวไร่, เครื่องสีข้าว กระเทาะเมล็ด และเครื่องผลิตข้าวซ้อมมือ</t>
  </si>
  <si>
    <t>๑, ๒, ๖</t>
  </si>
  <si>
    <t>จัดซื้อพันธุ์ไก่สามสายเลือดและอาหาร</t>
  </si>
  <si>
    <t>จัดซื้อพันธุ์ไก่ไข่และอาหาร</t>
  </si>
  <si>
    <t>จัดซื้อพันธุ์ไก่พื้นเมืองและอาหาร</t>
  </si>
  <si>
    <t>จัดซื้อพันธุ์ไก่สามสายเลือดและไก่ไข่</t>
  </si>
  <si>
    <t>๓, ๔</t>
  </si>
  <si>
    <t>๒ ,๖</t>
  </si>
  <si>
    <t>ปลูกกล้วยไข่ ซื้อปุ๋ยคอก ปุ๋ยหมัก</t>
  </si>
  <si>
    <t>อบรมส่งเสริมการปลูกข้าว</t>
  </si>
  <si>
    <t>จัดซื้ออาหารและพันธุ์เป็ดไข่</t>
  </si>
  <si>
    <t>๓, ๑</t>
  </si>
  <si>
    <t>๑, ๖</t>
  </si>
  <si>
    <t>จัดซื้อวัสดุอุปกรณ์ในการผลิตปุ๋ยอินทรีย์สร้างโรงเรือน และอบรม</t>
  </si>
  <si>
    <t>๖, ๑</t>
  </si>
  <si>
    <t>จัดซื้อพันธุ์แพะขุน, อาหารยา และวัสดุอุปกรณ์ประกอบโรงเรือน สร้างโรงเรือน</t>
  </si>
  <si>
    <t>กลุ่มเลี้ยงไก่พันธุ์พื้นเมืองหรือลูกผสม/ต.หน้าสตน อ.หัวไทร</t>
  </si>
  <si>
    <t>ขุดลอกคลอง/วัชพืช และดินโคลน ขุดลอกเหมืองไส้ไก่ จัดซื้อท่อสูบน้ำสแตนเลส และท่อซีเมนต์ส่งน้ำ</t>
  </si>
  <si>
    <t>จัดซื้อไก่พันธุ์สามสายเลือด(ไก่รุ่น) จำนวน ๑๒๐,๓๘๐ ตัวๆละ ๑๐๐ บาท</t>
  </si>
  <si>
    <t>เลี้ยงโคพันธุ์เนื้อ (ชาโลเล่) ๘ ตัว, ค่าวัสดุแปลงหญ้า ปรับปรุงพื้นที่</t>
  </si>
  <si>
    <t>ปรับปรุงแปลงหญ้าอาหารสัตว์และซ่อมแซมโรงเรือน</t>
  </si>
  <si>
    <t>ปลูกถั่วเขียวชีวภาพ, เพาะเห็ดนางฟ้า, เลี้ยงปลานิล</t>
  </si>
  <si>
    <t xml:space="preserve">๒,  ๔ </t>
  </si>
  <si>
    <t>ยา/เวชภัณฑ์</t>
  </si>
  <si>
    <t>๔ เดือน</t>
  </si>
  <si>
    <t>จำนวน(ตัว)</t>
  </si>
  <si>
    <t>รายการจัดซื้อตามงบประมาณที่เสนอขอ</t>
  </si>
  <si>
    <t>อุปกรณ์โรงเรือน</t>
  </si>
  <si>
    <t>แม่พันธุ์</t>
  </si>
  <si>
    <t xml:space="preserve">พ่อพันธุ์ </t>
  </si>
  <si>
    <t>อุปกรณ์ผลิตอาหาร</t>
  </si>
  <si>
    <t>จำนวนเงิน</t>
  </si>
  <si>
    <t>ยา/เวชภัณฑ์/อื่นๆ</t>
  </si>
  <si>
    <t>ราคาตัวละ</t>
  </si>
  <si>
    <t>สร้างโรงเรือนเกษตรพืชผักและการแปรรูปผลผลิต (๒๐,๐๐๐ บาท), สร้างโรงเรือนเกษตรอินทรีย์ปศุสัตว์ (๖๐,๐๐๐ บาท) พลังงานและอุปกรณ์ (๕๐,๐๐๐ บาท) เทคโนโลยี (ตู้อบฟักไข่ขยายพันธุ์ ๔๐,๐๐๐ บาท) ซื้อเครื่องมือทางการเกษตร (เครื่องปั๋มน้ำและท่อพีวีซี) (๖๐,๐๐๐ บาท) ซื้อตู้อบพลังงานแสงอาทิตย์ (๑๐๐,๐๐๐ บาท)</t>
  </si>
  <si>
    <t>เป็ดรุ่น</t>
  </si>
  <si>
    <t>ลูกเป็ด</t>
  </si>
  <si>
    <t>พันธุ์โค</t>
  </si>
  <si>
    <t>ซื้อปุ๋ยหมักให้สมาชิก ๑๙๘ คนๆละ๑๐ กระสอบๆละ ๒๐ บาท เป็นเงิน ๓๙,๖๐๐ บาท ซื้อกล่องเลี้ยงผึ้ง ๒ กล่อง/ครัวเรือน รวม ๕๐๐ กล่องๆ ละ ๑,๐๐๐ บาท เป็นเงิน ๕๐๐,๐๐๐ บาท</t>
  </si>
  <si>
    <t>แม่พันธุ์สุกร</t>
  </si>
  <si>
    <t>โคเนื้อ(ชาโลเล่)</t>
  </si>
  <si>
    <t>โคพื้นเมือง</t>
  </si>
  <si>
    <t>จำนวนโค</t>
  </si>
  <si>
    <t>เลี้ยงโคพันธุ์พื้นเมือง ๔๐ ตัวอายุ ๑-๒ ปี, ซื้อเมล็ดพันธุ์หญ้า,จัดซื้ออาหารโคในช่วงฤดูแล้ง</t>
  </si>
  <si>
    <t xml:space="preserve">ปรับปรุงโรงเรือนเลี้ยงโคพันธุ์พื้นบ้าน ๑๐๐,๐๐๐ บาท ซื้อเครื่องบดหญ้า ๕๐,๐๐๐ บาท  </t>
  </si>
  <si>
    <t>เลี้ยงโคพันธุ์พื้นเมือง ซื้อโคพื้นเมือง ๕๐ ตัวๆละ ๑๕,๐๐๐ บาท เป็นเงิน ๗๕๐,๐๐๐ บาท ค่าแรงคนงาน ๔๐,๐๐๐ บาท</t>
  </si>
  <si>
    <t xml:space="preserve">จัดสร้างโรงเรือน ขนาดกว้าง ๕ เมตร ยาว ๘ เมตร </t>
  </si>
  <si>
    <t xml:space="preserve">เลี้ยงโคพันธุ์พื้นบ้าน ซื้อพ่อพันธุ์วัว ๑๔ ตัว </t>
  </si>
  <si>
    <t>แพะขุน</t>
  </si>
  <si>
    <t xml:space="preserve">จัดซื้อพันธุ์แพะขุนอายุ ๓ เดือน ซื้อยาและวัคซีน อาหารข้น-หยาบ </t>
  </si>
  <si>
    <t>ซื้อพ่อพันธุ์แพะ ๓ ตัวและแม่พันธุ์แพะ ๒ ตัว อุปกรณ์ประกอบโรงเรือน และอุปกรณ์ผลิตอาหาร</t>
  </si>
  <si>
    <t xml:space="preserve"> </t>
  </si>
  <si>
    <t>ซื้อแพะเพศเมีย ๒๕๐ ตัวๆละ ๔,๘๐๐ บาท และกองทุนเวชภัณฑ์ ๒๐,๐๐๐ บาท</t>
  </si>
  <si>
    <t>พันธุ์เป็ด</t>
  </si>
  <si>
    <t>เป็ดเทศ</t>
  </si>
  <si>
    <t>เป็ดเนื้อ</t>
  </si>
  <si>
    <t xml:space="preserve">เลี้ยงเป็ดเนื้อ (บารลี) ๑,๐๐๐ ตัว </t>
  </si>
  <si>
    <t>อุปกรณ์</t>
  </si>
  <si>
    <t>เลี้ยงเป็ดเนื้อ (บารลี) ๓,๐๐๐ ตัว อาหาร และเครื่องบดหยวก</t>
  </si>
  <si>
    <t xml:space="preserve">เลี้ยงเป็ดเนื้อ (บารลี) ๑๙๒๐ ตัว </t>
  </si>
  <si>
    <t>อายุ ๓ เดือน</t>
  </si>
  <si>
    <t>เลี้ยงเป็ดเทศ ซื้อเป็ดเทศอายุ ๓ เดือน ๒๕,๕๖๐ ตัว</t>
  </si>
  <si>
    <t>เลี้ยงเป็ดเทศ ซื้อเป็ดเทศอายุ ๔ เดือน ๙,๐๐๐ ตัว</t>
  </si>
  <si>
    <t>อายุ ๔ เดือน</t>
  </si>
  <si>
    <t>พันธุ์เป็ดไข่</t>
  </si>
  <si>
    <t>๒ สป.-๑ ด. สามสายเลือด</t>
  </si>
  <si>
    <t>ชนิด/ขนาด/อายุ/น้ำหนัก</t>
  </si>
  <si>
    <t>๓ เดือน พื้นเมือง</t>
  </si>
  <si>
    <t>๒ สป.-๑ ด. พื้นเมือง</t>
  </si>
  <si>
    <r>
      <t xml:space="preserve">นน. </t>
    </r>
    <r>
      <rPr>
        <b/>
        <sz val="12"/>
        <rFont val="Calibri"/>
        <family val="2"/>
      </rPr>
      <t>≤</t>
    </r>
    <r>
      <rPr>
        <b/>
        <sz val="12"/>
        <rFont val="TH SarabunPSK"/>
        <family val="2"/>
      </rPr>
      <t xml:space="preserve"> ๒ กก. พื้นเมือง</t>
    </r>
  </si>
  <si>
    <r>
      <t>จัดซื้อพันธุ์ไก่พื้นเมืองลูกผสม</t>
    </r>
    <r>
      <rPr>
        <b/>
        <sz val="16"/>
        <rFont val="TH SarabunPSK"/>
        <family val="2"/>
      </rPr>
      <t xml:space="preserve">เพศเมีย </t>
    </r>
    <r>
      <rPr>
        <sz val="16"/>
        <rFont val="TH SarabunPSK"/>
        <family val="2"/>
      </rPr>
      <t xml:space="preserve">และอาหารสำหรับไก่สาว </t>
    </r>
  </si>
  <si>
    <t>ซื้อแม่พันธุ์ไก่พื้นเมือง</t>
  </si>
  <si>
    <t>ซื้อไก่พื้นเมือง และอาหาร</t>
  </si>
  <si>
    <t>ซื้อไก่พันธุ์พื้นเมือง และซื้ออาหาร ยาปฏิชีวนะ วัคซีน รางใส่อาหาร รางใส่น้ำ</t>
  </si>
  <si>
    <t xml:space="preserve">จัดซื้อพันธุ์ไก่พื้นเมือง และอาหาร </t>
  </si>
  <si>
    <t xml:space="preserve">จัดซื้อไก่พันธุ์พื้นเมืองลูกผสม ได้รับการฉีดวัคซีนป้องกันโรคนิวคาสเซิลมาแล้วไม่น้อยกว่า ๑ เดือน โดยมีหนังสือรับรองจากสัตวแพทย์ และจัดซื้ออาหาร </t>
  </si>
  <si>
    <t>ซื้อไก่พื้นเมือง และอาหารไก่ระยะแรก,เวชภัณฑ์</t>
  </si>
  <si>
    <t>ซื้อพันธุ์ไก่พื้นเมืองหรือไก่ลูกผสม (เพศผู้ ๒ ส่วน เพศเมีย ๘ ส่วน) ซื้อยาเวชภัณฑ์ปฏิชีวนะ</t>
  </si>
  <si>
    <t xml:space="preserve">กลุ่มแม่บ้านเกษตรกร/ต.โมคลาน อ.ท่าศาลา </t>
  </si>
  <si>
    <t>ลูกไก่</t>
  </si>
  <si>
    <t>๒ ด.ครึ่ง</t>
  </si>
  <si>
    <t xml:space="preserve">เลี้ยงไก่ไข่ </t>
  </si>
  <si>
    <r>
      <t xml:space="preserve">นน. </t>
    </r>
    <r>
      <rPr>
        <b/>
        <sz val="14"/>
        <color theme="1"/>
        <rFont val="Calibri"/>
        <family val="2"/>
      </rPr>
      <t>≥</t>
    </r>
    <r>
      <rPr>
        <b/>
        <sz val="14"/>
        <color theme="1"/>
        <rFont val="TH SarabunPSK"/>
        <family val="2"/>
      </rPr>
      <t>๑ กก./ ไก่สาวพื้นเมือง</t>
    </r>
  </si>
  <si>
    <t>ราคา/ตัว</t>
  </si>
  <si>
    <t>อุปกรณ์บ่อเลี้ยงปลา</t>
  </si>
  <si>
    <t>อวนปู</t>
  </si>
  <si>
    <t>ยา</t>
  </si>
  <si>
    <t>อาหารเสริม</t>
  </si>
  <si>
    <t>ไม่ระบุ</t>
  </si>
  <si>
    <t>เสนอขอ ๖๗๐,๕๐๐ ปรับตามกยจ.๑</t>
  </si>
  <si>
    <t>แก้ไขงบฯจาก ๑๔,๔๐๐   ตาม กยจ.๑ เสนอขอ144000</t>
  </si>
  <si>
    <t>แก้ไขงบฯ จากเดิม ๒๑๔,๐๐๐ ตาม กยจ.๑  เสนอขอ 196000</t>
  </si>
  <si>
    <t>ปรับจาก ๖๐๐,๒๐๐</t>
  </si>
  <si>
    <t>ดุกอุย</t>
  </si>
  <si>
    <t>ดุกบิ๊กอุย</t>
  </si>
  <si>
    <t>นิล</t>
  </si>
  <si>
    <t>กะพง</t>
  </si>
  <si>
    <t>หมายเหตุ</t>
  </si>
  <si>
    <t>เลี้ยงโคพันธุ์พื้นเมือง  จัดอบรม ซื้อพันธุ์โค และสร้างโรงเรือน</t>
  </si>
  <si>
    <t>ปลูกถั่วเขียวชีวภาพ, เพาะเห็ดนางฟ้า, เลี้ยงไก่ไข่ ,เป็ดไข่ และเลี้ยงปลานิล</t>
  </si>
  <si>
    <t>ปลูกถั่วเขียวชีวภาพ, เพาะเห็ดนางฟ้า, เลี้ยงไก่ไข่ , ไก่พื้นเมือง และเลี้ยงปลานิล</t>
  </si>
  <si>
    <t xml:space="preserve">ปลูกผักปลอดสารพิษ และเลี้ยงผึ้ง </t>
  </si>
  <si>
    <t>โครงการขุดลอกวัชพืชในลำห้วยด้วยแรงงานคน</t>
  </si>
  <si>
    <t>ปรับเพิ่มตามแบบ กยจ.๑ จากเดิม ๙๐๐๔๐๐  เพิ่มขึ้น ๓๒๔,๑๐๐ บาท (เลี้ยงเป็ด)</t>
  </si>
  <si>
    <t xml:space="preserve">๓, ๔ </t>
  </si>
  <si>
    <t>พันธุ์ไก่ไข่ ขนาด/อายุ</t>
  </si>
  <si>
    <t>เลี้ยงปลาในกระชัง ซื้อกระชังเลี้ยงปลา โครงเหล็กพร้อมติดตั้ง ถังน้ำพลาสติก อาหาร และพันธุ์ปลา</t>
  </si>
  <si>
    <t xml:space="preserve">จัดซื้อพันธุ์ปลาดุกอุย อาหารปลาดุก  อาหารเสริม ยาป้องกันโรค ค่าจัดเตรียมบ่อเลี้ยงพร้อมอุปกรณ์ </t>
  </si>
  <si>
    <t xml:space="preserve">เลี้ยงปลานิลและปลากะพงในบ่อดิน จัดซื้อพันธุ์ปลานิล และปลากะพง </t>
  </si>
  <si>
    <t xml:space="preserve">จัดซื้อพันธุ์ปลา อาหารปลา บ่อพลาสติก ขนาด ๒X ๕ เมตร </t>
  </si>
  <si>
    <t>ซื้อพันธุ์เป็ดไข่ ตัวๆละ ๑๕๐ บาท อาหาร กระสอบละ ๔๕๐ บาท</t>
  </si>
  <si>
    <t>กลุ่มเกษตรกร/ต.ท่าดี อ.ลานสกา และกลุ่มเครื่องแกงพื้นบ้านบ้านไสขิง/ต.ท่าดี อ.ลานสกา</t>
  </si>
  <si>
    <t>จำนวนโครงการ</t>
  </si>
  <si>
    <t>รวมปรับลด</t>
  </si>
  <si>
    <t>๒๑๘,๘๘๐ บาท</t>
  </si>
  <si>
    <t>คงเหลือวงเงินตามที่ มท.เห็นชอบ  ๕๖,๐๘๐  บาท</t>
  </si>
  <si>
    <t>เลี้ยงไก่พื้นเมือง และปลานิล</t>
  </si>
  <si>
    <t>งบประมาณที่อนุมัติ</t>
  </si>
  <si>
    <t>ลำดับที่ ๑๗๔ ปรับลดตามกิจกรรม จาก ๖๐๐,๒๐๐ บาท เป็น  ๖๐๐,๐๒๐ บาท  ลดลง ๑๘๐ บาท</t>
  </si>
  <si>
    <t>ลำดับที่ ๖๐ ปรับลดตามกิจกรรม จาก ๖๗๐,๕๐๐ บาท เป็น ๔๕๑,๘๐๐ บาท ลดลง ๒๑๘,๗๐๐ บาท</t>
  </si>
  <si>
    <t>ลำดับที่ ๔๘ ปรับเพิ่มกิจกรรมเลี้ยงไก่พื้นเมือง ๑๖๒,๘๐๐  บาท  จากเดิม ๙๐๐,๔๐๐ บาท เป็น ๑,๐๖๗,๒๐๐  บาท</t>
  </si>
  <si>
    <t xml:space="preserve">แก้ไขงบฯ จาก ๘๔,๖๐๐   ตาม กยจ.๑ เสนอขอ ๑,๕๕๑,๗๐๐ </t>
  </si>
  <si>
    <t xml:space="preserve">งบประมาณที่เสนอ มท. และ มท. เห็นชอบแล้ว จำนวน ๑๙๑ โครงการ ๑๙๓ กิจกรรม เป็นเงิน ๑๖๔,๔๖๒,๘๖๐ บาท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</si>
</sst>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.00\ _р_._-;\-* #,##0.00\ _р_._-;_-* &quot;-&quot;??\ _р_._-;_-@_-"/>
  </numFmts>
  <fonts count="4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6"/>
      <name val="TH SarabunPSK"/>
      <family val="2"/>
    </font>
    <font>
      <sz val="16"/>
      <color theme="1"/>
      <name val="TH SarabunIT๙"/>
      <family val="2"/>
    </font>
    <font>
      <b/>
      <sz val="16"/>
      <name val="TH SarabunPSK"/>
      <family val="2"/>
    </font>
    <font>
      <sz val="11"/>
      <color indexed="8"/>
      <name val="Tahoma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u/>
      <sz val="11.65"/>
      <color theme="10"/>
      <name val="Tahoma"/>
      <family val="2"/>
      <charset val="222"/>
    </font>
    <font>
      <sz val="14"/>
      <color theme="1"/>
      <name val="Tahoma"/>
      <family val="2"/>
      <charset val="222"/>
      <scheme val="minor"/>
    </font>
    <font>
      <b/>
      <sz val="14"/>
      <color theme="1"/>
      <name val="Tahoma"/>
      <family val="2"/>
      <charset val="222"/>
      <scheme val="minor"/>
    </font>
    <font>
      <b/>
      <sz val="11"/>
      <name val="TH SarabunPSK"/>
      <family val="2"/>
    </font>
    <font>
      <b/>
      <sz val="12"/>
      <name val="Calibri"/>
      <family val="2"/>
    </font>
    <font>
      <b/>
      <sz val="14"/>
      <color theme="1"/>
      <name val="Calibri"/>
      <family val="2"/>
    </font>
    <font>
      <sz val="16"/>
      <name val="Calibri"/>
      <family val="2"/>
    </font>
  </fonts>
  <fills count="2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0">
    <xf numFmtId="0" fontId="0" fillId="0" borderId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6" applyNumberFormat="0" applyAlignment="0" applyProtection="0"/>
    <xf numFmtId="0" fontId="12" fillId="22" borderId="7" applyNumberFormat="0" applyAlignment="0" applyProtection="0"/>
    <xf numFmtId="43" fontId="6" fillId="0" borderId="0" applyFont="0" applyFill="0" applyBorder="0" applyAlignment="0" applyProtection="0"/>
    <xf numFmtId="187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8" fillId="0" borderId="10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6" applyNumberFormat="0" applyAlignment="0" applyProtection="0"/>
    <xf numFmtId="0" fontId="20" fillId="0" borderId="11" applyNumberFormat="0" applyFill="0" applyAlignment="0" applyProtection="0"/>
    <xf numFmtId="0" fontId="21" fillId="23" borderId="0" applyNumberFormat="0" applyBorder="0" applyAlignment="0" applyProtection="0"/>
    <xf numFmtId="0" fontId="13" fillId="0" borderId="0"/>
    <xf numFmtId="0" fontId="6" fillId="24" borderId="12" applyNumberFormat="0" applyFont="0" applyAlignment="0" applyProtection="0"/>
    <xf numFmtId="0" fontId="22" fillId="21" borderId="13" applyNumberFormat="0" applyAlignment="0" applyProtection="0"/>
    <xf numFmtId="0" fontId="23" fillId="0" borderId="0" applyNumberFormat="0" applyFill="0" applyBorder="0" applyAlignment="0" applyProtection="0"/>
    <xf numFmtId="0" fontId="24" fillId="0" borderId="14" applyNumberFormat="0" applyFill="0" applyAlignment="0" applyProtection="0"/>
    <xf numFmtId="0" fontId="2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32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3" fontId="3" fillId="0" borderId="0" xfId="1" applyNumberFormat="1" applyFont="1" applyAlignment="1">
      <alignment horizontal="right"/>
    </xf>
    <xf numFmtId="3" fontId="3" fillId="0" borderId="0" xfId="2" applyNumberFormat="1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59" fontId="8" fillId="0" borderId="1" xfId="0" applyNumberFormat="1" applyFont="1" applyBorder="1" applyAlignment="1">
      <alignment horizontal="center" vertical="top"/>
    </xf>
    <xf numFmtId="59" fontId="8" fillId="0" borderId="1" xfId="0" applyNumberFormat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61" fontId="8" fillId="0" borderId="1" xfId="0" applyNumberFormat="1" applyFont="1" applyBorder="1" applyAlignment="1">
      <alignment horizontal="center" vertical="top"/>
    </xf>
    <xf numFmtId="61" fontId="8" fillId="0" borderId="1" xfId="0" applyNumberFormat="1" applyFont="1" applyBorder="1" applyAlignment="1">
      <alignment horizontal="right" vertical="top"/>
    </xf>
    <xf numFmtId="0" fontId="8" fillId="0" borderId="0" xfId="0" applyFont="1"/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59" fontId="8" fillId="0" borderId="1" xfId="0" applyNumberFormat="1" applyFont="1" applyFill="1" applyBorder="1" applyAlignment="1">
      <alignment horizontal="left" vertical="top" wrapText="1"/>
    </xf>
    <xf numFmtId="59" fontId="8" fillId="0" borderId="1" xfId="0" applyNumberFormat="1" applyFont="1" applyFill="1" applyBorder="1" applyAlignment="1">
      <alignment vertical="top" wrapText="1"/>
    </xf>
    <xf numFmtId="61" fontId="8" fillId="0" borderId="1" xfId="0" applyNumberFormat="1" applyFont="1" applyFill="1" applyBorder="1" applyAlignment="1">
      <alignment horizontal="right" vertical="top"/>
    </xf>
    <xf numFmtId="59" fontId="8" fillId="0" borderId="3" xfId="0" applyNumberFormat="1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3" fillId="2" borderId="0" xfId="0" applyFont="1" applyFill="1"/>
    <xf numFmtId="61" fontId="7" fillId="0" borderId="1" xfId="0" applyNumberFormat="1" applyFont="1" applyBorder="1" applyAlignment="1">
      <alignment horizontal="center"/>
    </xf>
    <xf numFmtId="61" fontId="5" fillId="0" borderId="1" xfId="2" applyNumberFormat="1" applyFont="1" applyBorder="1" applyAlignment="1">
      <alignment horizontal="right"/>
    </xf>
    <xf numFmtId="0" fontId="5" fillId="0" borderId="0" xfId="0" applyFont="1"/>
    <xf numFmtId="0" fontId="8" fillId="0" borderId="0" xfId="0" applyFont="1" applyAlignment="1">
      <alignment horizontal="center"/>
    </xf>
    <xf numFmtId="0" fontId="3" fillId="25" borderId="0" xfId="0" applyFont="1" applyFill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/>
    </xf>
    <xf numFmtId="61" fontId="3" fillId="0" borderId="1" xfId="1" applyNumberFormat="1" applyFont="1" applyBorder="1" applyAlignment="1">
      <alignment horizontal="right"/>
    </xf>
    <xf numFmtId="61" fontId="7" fillId="0" borderId="1" xfId="0" applyNumberFormat="1" applyFont="1" applyBorder="1" applyAlignment="1">
      <alignment horizontal="right" vertical="top"/>
    </xf>
    <xf numFmtId="61" fontId="3" fillId="0" borderId="1" xfId="1" applyNumberFormat="1" applyFont="1" applyBorder="1" applyAlignment="1">
      <alignment horizontal="right" vertical="top"/>
    </xf>
    <xf numFmtId="59" fontId="8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left" vertical="top" wrapText="1"/>
    </xf>
    <xf numFmtId="61" fontId="8" fillId="0" borderId="1" xfId="0" applyNumberFormat="1" applyFont="1" applyFill="1" applyBorder="1" applyAlignment="1">
      <alignment horizontal="center" vertical="top"/>
    </xf>
    <xf numFmtId="0" fontId="3" fillId="0" borderId="0" xfId="0" applyFont="1" applyFill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right" vertical="top"/>
    </xf>
    <xf numFmtId="61" fontId="5" fillId="0" borderId="1" xfId="1" applyNumberFormat="1" applyFont="1" applyBorder="1" applyAlignment="1">
      <alignment horizontal="right" vertical="top"/>
    </xf>
    <xf numFmtId="59" fontId="8" fillId="0" borderId="5" xfId="0" applyNumberFormat="1" applyFont="1" applyBorder="1" applyAlignment="1">
      <alignment horizontal="center" vertical="top"/>
    </xf>
    <xf numFmtId="59" fontId="8" fillId="0" borderId="5" xfId="0" applyNumberFormat="1" applyFont="1" applyBorder="1" applyAlignment="1">
      <alignment vertical="top" wrapText="1"/>
    </xf>
    <xf numFmtId="0" fontId="3" fillId="0" borderId="5" xfId="0" applyFont="1" applyBorder="1" applyAlignment="1">
      <alignment horizontal="left" vertical="top" wrapText="1"/>
    </xf>
    <xf numFmtId="61" fontId="3" fillId="0" borderId="1" xfId="0" applyNumberFormat="1" applyFont="1" applyBorder="1" applyAlignment="1">
      <alignment horizontal="right" vertical="top"/>
    </xf>
    <xf numFmtId="59" fontId="8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left"/>
    </xf>
    <xf numFmtId="59" fontId="8" fillId="0" borderId="3" xfId="0" applyNumberFormat="1" applyFont="1" applyBorder="1" applyAlignment="1">
      <alignment horizontal="center" vertical="top"/>
    </xf>
    <xf numFmtId="0" fontId="3" fillId="0" borderId="3" xfId="0" applyFont="1" applyBorder="1" applyAlignment="1">
      <alignment horizontal="left" vertical="top" wrapText="1"/>
    </xf>
    <xf numFmtId="61" fontId="26" fillId="0" borderId="1" xfId="0" applyNumberFormat="1" applyFont="1" applyBorder="1" applyAlignment="1">
      <alignment horizontal="right" vertical="top"/>
    </xf>
    <xf numFmtId="61" fontId="27" fillId="0" borderId="1" xfId="1" applyNumberFormat="1" applyFont="1" applyBorder="1" applyAlignment="1">
      <alignment horizontal="right" vertical="top"/>
    </xf>
    <xf numFmtId="61" fontId="3" fillId="0" borderId="0" xfId="0" applyNumberFormat="1" applyFont="1"/>
    <xf numFmtId="61" fontId="3" fillId="0" borderId="1" xfId="0" applyNumberFormat="1" applyFont="1" applyFill="1" applyBorder="1" applyAlignment="1">
      <alignment horizontal="right" vertical="top"/>
    </xf>
    <xf numFmtId="59" fontId="3" fillId="0" borderId="1" xfId="0" applyNumberFormat="1" applyFont="1" applyFill="1" applyBorder="1" applyAlignment="1">
      <alignment horizontal="center" vertical="top"/>
    </xf>
    <xf numFmtId="59" fontId="3" fillId="0" borderId="1" xfId="0" applyNumberFormat="1" applyFont="1" applyFill="1" applyBorder="1" applyAlignment="1">
      <alignment horizontal="left" vertical="top" wrapText="1"/>
    </xf>
    <xf numFmtId="61" fontId="3" fillId="0" borderId="1" xfId="0" applyNumberFormat="1" applyFont="1" applyFill="1" applyBorder="1" applyAlignment="1">
      <alignment horizontal="center" vertical="top"/>
    </xf>
    <xf numFmtId="0" fontId="3" fillId="0" borderId="0" xfId="0" applyFont="1" applyFill="1" applyAlignment="1">
      <alignment vertical="top" wrapText="1"/>
    </xf>
    <xf numFmtId="59" fontId="3" fillId="0" borderId="1" xfId="0" applyNumberFormat="1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3" fillId="0" borderId="0" xfId="0" applyFont="1" applyFill="1" applyAlignment="1">
      <alignment horizontal="center" vertical="top"/>
    </xf>
    <xf numFmtId="61" fontId="4" fillId="0" borderId="1" xfId="0" applyNumberFormat="1" applyFont="1" applyFill="1" applyBorder="1" applyAlignment="1">
      <alignment horizontal="center"/>
    </xf>
    <xf numFmtId="61" fontId="5" fillId="0" borderId="1" xfId="1" applyNumberFormat="1" applyFont="1" applyFill="1" applyBorder="1" applyAlignment="1">
      <alignment horizontal="right"/>
    </xf>
    <xf numFmtId="3" fontId="3" fillId="0" borderId="0" xfId="1" applyNumberFormat="1" applyFont="1" applyFill="1" applyAlignment="1">
      <alignment horizontal="right"/>
    </xf>
    <xf numFmtId="0" fontId="8" fillId="0" borderId="0" xfId="0" applyFont="1" applyFill="1" applyAlignment="1">
      <alignment vertical="top" wrapText="1"/>
    </xf>
    <xf numFmtId="61" fontId="3" fillId="0" borderId="1" xfId="1" applyNumberFormat="1" applyFont="1" applyFill="1" applyBorder="1" applyAlignment="1">
      <alignment horizontal="right" vertical="top"/>
    </xf>
    <xf numFmtId="0" fontId="4" fillId="0" borderId="0" xfId="0" applyFont="1" applyFill="1" applyAlignment="1">
      <alignment horizontal="center"/>
    </xf>
    <xf numFmtId="3" fontId="3" fillId="0" borderId="0" xfId="2" applyNumberFormat="1" applyFont="1" applyFill="1" applyAlignment="1">
      <alignment horizontal="right"/>
    </xf>
    <xf numFmtId="0" fontId="5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0" xfId="0" applyFont="1" applyFill="1"/>
    <xf numFmtId="61" fontId="26" fillId="0" borderId="1" xfId="0" applyNumberFormat="1" applyFont="1" applyFill="1" applyBorder="1" applyAlignment="1">
      <alignment horizontal="right" vertical="top"/>
    </xf>
    <xf numFmtId="59" fontId="8" fillId="0" borderId="1" xfId="0" applyNumberFormat="1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30" fillId="0" borderId="0" xfId="0" applyFont="1"/>
    <xf numFmtId="0" fontId="30" fillId="0" borderId="0" xfId="0" applyFont="1" applyAlignment="1">
      <alignment horizontal="center" vertical="top"/>
    </xf>
    <xf numFmtId="0" fontId="29" fillId="0" borderId="0" xfId="0" applyFont="1" applyAlignment="1">
      <alignment horizontal="left"/>
    </xf>
    <xf numFmtId="59" fontId="32" fillId="0" borderId="1" xfId="0" applyNumberFormat="1" applyFont="1" applyFill="1" applyBorder="1" applyAlignment="1">
      <alignment horizontal="center" vertical="top"/>
    </xf>
    <xf numFmtId="59" fontId="32" fillId="0" borderId="1" xfId="0" applyNumberFormat="1" applyFont="1" applyFill="1" applyBorder="1" applyAlignment="1">
      <alignment vertical="top" wrapText="1"/>
    </xf>
    <xf numFmtId="0" fontId="30" fillId="0" borderId="1" xfId="0" applyFont="1" applyFill="1" applyBorder="1" applyAlignment="1">
      <alignment horizontal="left" vertical="top" wrapText="1"/>
    </xf>
    <xf numFmtId="61" fontId="32" fillId="0" borderId="1" xfId="0" applyNumberFormat="1" applyFont="1" applyFill="1" applyBorder="1" applyAlignment="1">
      <alignment horizontal="right" vertical="top"/>
    </xf>
    <xf numFmtId="61" fontId="30" fillId="0" borderId="1" xfId="1" applyNumberFormat="1" applyFont="1" applyFill="1" applyBorder="1" applyAlignment="1">
      <alignment horizontal="right" vertical="top"/>
    </xf>
    <xf numFmtId="0" fontId="30" fillId="0" borderId="0" xfId="0" applyFont="1" applyFill="1"/>
    <xf numFmtId="61" fontId="31" fillId="0" borderId="1" xfId="0" applyNumberFormat="1" applyFont="1" applyBorder="1" applyAlignment="1">
      <alignment horizontal="right" vertical="top"/>
    </xf>
    <xf numFmtId="61" fontId="29" fillId="0" borderId="1" xfId="1" applyNumberFormat="1" applyFont="1" applyBorder="1" applyAlignment="1">
      <alignment horizontal="right" vertical="top"/>
    </xf>
    <xf numFmtId="61" fontId="8" fillId="0" borderId="1" xfId="0" applyNumberFormat="1" applyFont="1" applyFill="1" applyBorder="1" applyAlignment="1">
      <alignment vertical="top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61" fontId="26" fillId="0" borderId="1" xfId="0" applyNumberFormat="1" applyFont="1" applyBorder="1" applyAlignment="1">
      <alignment horizontal="center"/>
    </xf>
    <xf numFmtId="61" fontId="33" fillId="0" borderId="1" xfId="1" applyNumberFormat="1" applyFont="1" applyBorder="1" applyAlignment="1">
      <alignment horizontal="right" vertical="top"/>
    </xf>
    <xf numFmtId="61" fontId="28" fillId="0" borderId="1" xfId="0" applyNumberFormat="1" applyFont="1" applyBorder="1" applyAlignment="1">
      <alignment horizontal="center" vertical="top"/>
    </xf>
    <xf numFmtId="61" fontId="33" fillId="0" borderId="1" xfId="1" applyNumberFormat="1" applyFont="1" applyBorder="1" applyAlignment="1">
      <alignment horizontal="center" vertical="top"/>
    </xf>
    <xf numFmtId="61" fontId="8" fillId="0" borderId="1" xfId="0" applyNumberFormat="1" applyFont="1" applyBorder="1" applyAlignment="1">
      <alignment vertical="top" wrapText="1"/>
    </xf>
    <xf numFmtId="61" fontId="3" fillId="0" borderId="1" xfId="0" applyNumberFormat="1" applyFont="1" applyBorder="1" applyAlignment="1">
      <alignment horizontal="left" vertical="top" wrapText="1"/>
    </xf>
    <xf numFmtId="61" fontId="8" fillId="0" borderId="1" xfId="0" applyNumberFormat="1" applyFont="1" applyFill="1" applyBorder="1" applyAlignment="1">
      <alignment vertical="top" wrapText="1"/>
    </xf>
    <xf numFmtId="61" fontId="3" fillId="0" borderId="1" xfId="0" applyNumberFormat="1" applyFont="1" applyFill="1" applyBorder="1" applyAlignment="1">
      <alignment horizontal="left" vertical="top" wrapText="1"/>
    </xf>
    <xf numFmtId="61" fontId="3" fillId="0" borderId="0" xfId="0" applyNumberFormat="1" applyFont="1" applyFill="1"/>
    <xf numFmtId="61" fontId="3" fillId="0" borderId="0" xfId="0" applyNumberFormat="1" applyFont="1" applyAlignment="1">
      <alignment horizontal="center" vertical="top"/>
    </xf>
    <xf numFmtId="61" fontId="5" fillId="0" borderId="0" xfId="0" applyNumberFormat="1" applyFont="1" applyAlignment="1">
      <alignment horizontal="left"/>
    </xf>
    <xf numFmtId="61" fontId="5" fillId="0" borderId="1" xfId="1" applyNumberFormat="1" applyFont="1" applyBorder="1" applyAlignment="1">
      <alignment horizontal="center" vertical="center" wrapText="1"/>
    </xf>
    <xf numFmtId="61" fontId="3" fillId="0" borderId="0" xfId="0" applyNumberFormat="1" applyFont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61" fontId="3" fillId="0" borderId="0" xfId="1" applyNumberFormat="1" applyFont="1" applyFill="1"/>
    <xf numFmtId="61" fontId="8" fillId="0" borderId="1" xfId="0" applyNumberFormat="1" applyFont="1" applyFill="1" applyBorder="1" applyAlignment="1">
      <alignment horizontal="right" vertical="top" wrapText="1"/>
    </xf>
    <xf numFmtId="61" fontId="8" fillId="0" borderId="1" xfId="1" applyNumberFormat="1" applyFont="1" applyFill="1" applyBorder="1" applyAlignment="1">
      <alignment horizontal="right" vertical="top"/>
    </xf>
    <xf numFmtId="61" fontId="3" fillId="0" borderId="1" xfId="1" applyNumberFormat="1" applyFont="1" applyFill="1" applyBorder="1" applyAlignment="1">
      <alignment horizontal="right" vertical="top" wrapText="1"/>
    </xf>
    <xf numFmtId="61" fontId="3" fillId="0" borderId="1" xfId="0" applyNumberFormat="1" applyFont="1" applyFill="1" applyBorder="1" applyAlignment="1">
      <alignment horizontal="right" vertical="top" wrapText="1"/>
    </xf>
    <xf numFmtId="61" fontId="3" fillId="0" borderId="0" xfId="0" applyNumberFormat="1" applyFont="1" applyFill="1" applyAlignment="1">
      <alignment horizontal="centerContinuous"/>
    </xf>
    <xf numFmtId="61" fontId="29" fillId="0" borderId="1" xfId="1" applyNumberFormat="1" applyFont="1" applyBorder="1" applyAlignment="1">
      <alignment horizontal="centerContinuous" vertical="center" wrapText="1"/>
    </xf>
    <xf numFmtId="0" fontId="33" fillId="0" borderId="0" xfId="0" applyFont="1"/>
    <xf numFmtId="61" fontId="27" fillId="0" borderId="1" xfId="1" applyNumberFormat="1" applyFont="1" applyBorder="1" applyAlignment="1">
      <alignment vertical="top" wrapText="1"/>
    </xf>
    <xf numFmtId="61" fontId="27" fillId="0" borderId="1" xfId="1" applyNumberFormat="1" applyFont="1" applyBorder="1" applyAlignment="1">
      <alignment horizontal="right"/>
    </xf>
    <xf numFmtId="61" fontId="27" fillId="0" borderId="1" xfId="1" applyNumberFormat="1" applyFont="1" applyBorder="1"/>
    <xf numFmtId="61" fontId="27" fillId="0" borderId="1" xfId="0" applyNumberFormat="1" applyFont="1" applyBorder="1"/>
    <xf numFmtId="0" fontId="26" fillId="0" borderId="15" xfId="0" applyFont="1" applyFill="1" applyBorder="1" applyAlignment="1">
      <alignment horizontal="centerContinuous" vertical="center"/>
    </xf>
    <xf numFmtId="61" fontId="33" fillId="0" borderId="0" xfId="0" applyNumberFormat="1" applyFont="1" applyFill="1" applyAlignment="1">
      <alignment horizontal="centerContinuous"/>
    </xf>
    <xf numFmtId="61" fontId="33" fillId="0" borderId="0" xfId="1" applyNumberFormat="1" applyFont="1" applyFill="1" applyAlignment="1">
      <alignment horizontal="centerContinuous"/>
    </xf>
    <xf numFmtId="61" fontId="27" fillId="0" borderId="1" xfId="1" applyNumberFormat="1" applyFont="1" applyBorder="1" applyAlignment="1">
      <alignment horizontal="centerContinuous" vertical="center" wrapText="1"/>
    </xf>
    <xf numFmtId="0" fontId="26" fillId="0" borderId="1" xfId="0" applyFont="1" applyFill="1" applyBorder="1" applyAlignment="1">
      <alignment horizontal="center" vertical="center"/>
    </xf>
    <xf numFmtId="61" fontId="27" fillId="0" borderId="1" xfId="1" applyNumberFormat="1" applyFont="1" applyBorder="1" applyAlignment="1">
      <alignment horizontal="center" vertical="center" wrapText="1"/>
    </xf>
    <xf numFmtId="61" fontId="26" fillId="0" borderId="1" xfId="0" applyNumberFormat="1" applyFont="1" applyBorder="1" applyAlignment="1">
      <alignment horizontal="right"/>
    </xf>
    <xf numFmtId="61" fontId="30" fillId="0" borderId="0" xfId="0" applyNumberFormat="1" applyFont="1"/>
    <xf numFmtId="0" fontId="5" fillId="0" borderId="0" xfId="0" applyFont="1" applyAlignment="1">
      <alignment horizontal="left"/>
    </xf>
    <xf numFmtId="61" fontId="30" fillId="0" borderId="1" xfId="0" applyNumberFormat="1" applyFont="1" applyFill="1" applyBorder="1" applyAlignment="1">
      <alignment horizontal="right" vertical="top" wrapText="1"/>
    </xf>
    <xf numFmtId="61" fontId="7" fillId="0" borderId="1" xfId="0" applyNumberFormat="1" applyFont="1" applyFill="1" applyBorder="1" applyAlignment="1">
      <alignment horizontal="center"/>
    </xf>
    <xf numFmtId="61" fontId="5" fillId="0" borderId="1" xfId="2" applyNumberFormat="1" applyFont="1" applyFill="1" applyBorder="1" applyAlignment="1">
      <alignment horizontal="right" vertical="top"/>
    </xf>
    <xf numFmtId="0" fontId="3" fillId="0" borderId="4" xfId="0" applyFont="1" applyFill="1" applyBorder="1"/>
    <xf numFmtId="0" fontId="8" fillId="0" borderId="0" xfId="0" applyFont="1" applyFill="1" applyAlignment="1">
      <alignment horizontal="center"/>
    </xf>
    <xf numFmtId="0" fontId="29" fillId="0" borderId="0" xfId="0" applyFont="1" applyAlignment="1">
      <alignment horizontal="right"/>
    </xf>
    <xf numFmtId="0" fontId="27" fillId="0" borderId="0" xfId="49" applyFont="1" applyFill="1" applyAlignment="1" applyProtection="1">
      <alignment horizontal="center"/>
    </xf>
    <xf numFmtId="0" fontId="30" fillId="0" borderId="15" xfId="0" applyFont="1" applyFill="1" applyBorder="1" applyAlignment="1">
      <alignment horizontal="left" vertical="top" wrapText="1"/>
    </xf>
    <xf numFmtId="61" fontId="29" fillId="0" borderId="1" xfId="0" applyNumberFormat="1" applyFont="1" applyBorder="1" applyAlignment="1">
      <alignment horizontal="right" vertical="top"/>
    </xf>
    <xf numFmtId="61" fontId="3" fillId="0" borderId="1" xfId="1" applyNumberFormat="1" applyFont="1" applyBorder="1" applyAlignment="1">
      <alignment horizontal="right" vertical="top" wrapText="1"/>
    </xf>
    <xf numFmtId="61" fontId="3" fillId="0" borderId="1" xfId="0" applyNumberFormat="1" applyFont="1" applyBorder="1" applyAlignment="1">
      <alignment horizontal="right" vertical="top" wrapText="1"/>
    </xf>
    <xf numFmtId="0" fontId="26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59" fontId="8" fillId="0" borderId="2" xfId="0" applyNumberFormat="1" applyFont="1" applyBorder="1" applyAlignment="1">
      <alignment vertical="top" wrapText="1"/>
    </xf>
    <xf numFmtId="59" fontId="8" fillId="0" borderId="2" xfId="0" applyNumberFormat="1" applyFont="1" applyBorder="1" applyAlignment="1">
      <alignment horizontal="center" vertical="top"/>
    </xf>
    <xf numFmtId="61" fontId="27" fillId="0" borderId="1" xfId="0" applyNumberFormat="1" applyFont="1" applyBorder="1" applyAlignment="1">
      <alignment horizontal="right" vertical="top" wrapText="1"/>
    </xf>
    <xf numFmtId="0" fontId="7" fillId="0" borderId="1" xfId="0" applyFont="1" applyFill="1" applyBorder="1" applyAlignment="1">
      <alignment horizontal="centerContinuous" vertical="center"/>
    </xf>
    <xf numFmtId="61" fontId="3" fillId="0" borderId="1" xfId="0" applyNumberFormat="1" applyFont="1" applyFill="1" applyBorder="1" applyAlignment="1">
      <alignment horizontal="centerContinuous"/>
    </xf>
    <xf numFmtId="61" fontId="3" fillId="0" borderId="1" xfId="1" applyNumberFormat="1" applyFont="1" applyFill="1" applyBorder="1" applyAlignment="1">
      <alignment horizontal="centerContinuous"/>
    </xf>
    <xf numFmtId="61" fontId="5" fillId="0" borderId="1" xfId="1" applyNumberFormat="1" applyFont="1" applyBorder="1" applyAlignment="1">
      <alignment horizontal="centerContinuous" vertical="center" wrapText="1"/>
    </xf>
    <xf numFmtId="61" fontId="29" fillId="0" borderId="1" xfId="1" applyNumberFormat="1" applyFont="1" applyFill="1" applyBorder="1" applyAlignment="1">
      <alignment horizontal="right" vertical="top"/>
    </xf>
    <xf numFmtId="61" fontId="3" fillId="0" borderId="1" xfId="0" applyNumberFormat="1" applyFont="1" applyFill="1" applyBorder="1"/>
    <xf numFmtId="0" fontId="7" fillId="0" borderId="19" xfId="0" applyFont="1" applyFill="1" applyBorder="1" applyAlignment="1">
      <alignment horizontal="centerContinuous" vertical="center"/>
    </xf>
    <xf numFmtId="0" fontId="26" fillId="0" borderId="1" xfId="0" applyFont="1" applyFill="1" applyBorder="1" applyAlignment="1">
      <alignment horizontal="centerContinuous" vertical="center"/>
    </xf>
    <xf numFmtId="61" fontId="33" fillId="0" borderId="1" xfId="1" applyNumberFormat="1" applyFont="1" applyFill="1" applyBorder="1" applyAlignment="1">
      <alignment horizontal="centerContinuous"/>
    </xf>
    <xf numFmtId="0" fontId="27" fillId="0" borderId="1" xfId="49" applyFont="1" applyFill="1" applyBorder="1" applyAlignment="1" applyProtection="1">
      <alignment horizontal="center"/>
    </xf>
    <xf numFmtId="0" fontId="26" fillId="0" borderId="1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Continuous" vertical="center"/>
    </xf>
    <xf numFmtId="0" fontId="26" fillId="0" borderId="1" xfId="0" applyFont="1" applyFill="1" applyBorder="1" applyAlignment="1">
      <alignment horizontal="centerContinuous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1" xfId="49" applyFont="1" applyFill="1" applyBorder="1" applyAlignment="1" applyProtection="1">
      <alignment horizontal="centerContinuous"/>
    </xf>
    <xf numFmtId="0" fontId="30" fillId="0" borderId="1" xfId="0" applyFont="1" applyFill="1" applyBorder="1"/>
    <xf numFmtId="59" fontId="30" fillId="0" borderId="1" xfId="0" applyNumberFormat="1" applyFont="1" applyFill="1" applyBorder="1"/>
    <xf numFmtId="0" fontId="3" fillId="0" borderId="1" xfId="0" applyFont="1" applyFill="1" applyBorder="1"/>
    <xf numFmtId="61" fontId="3" fillId="0" borderId="1" xfId="0" applyNumberFormat="1" applyFont="1" applyFill="1" applyBorder="1" applyAlignment="1">
      <alignment horizontal="center" vertical="top" wrapText="1"/>
    </xf>
    <xf numFmtId="61" fontId="30" fillId="0" borderId="1" xfId="1" applyNumberFormat="1" applyFont="1" applyFill="1" applyBorder="1" applyAlignment="1">
      <alignment horizontal="center" vertical="top"/>
    </xf>
    <xf numFmtId="61" fontId="32" fillId="0" borderId="1" xfId="0" applyNumberFormat="1" applyFont="1" applyFill="1" applyBorder="1" applyAlignment="1">
      <alignment horizontal="center" vertical="top"/>
    </xf>
    <xf numFmtId="61" fontId="31" fillId="0" borderId="1" xfId="0" applyNumberFormat="1" applyFont="1" applyBorder="1" applyAlignment="1">
      <alignment horizontal="center" vertical="top"/>
    </xf>
    <xf numFmtId="61" fontId="33" fillId="0" borderId="1" xfId="0" applyNumberFormat="1" applyFont="1" applyBorder="1" applyAlignment="1">
      <alignment horizontal="left" vertical="top" wrapText="1"/>
    </xf>
    <xf numFmtId="61" fontId="33" fillId="0" borderId="1" xfId="0" applyNumberFormat="1" applyFont="1" applyBorder="1" applyAlignment="1">
      <alignment horizontal="right" vertical="top" wrapText="1"/>
    </xf>
    <xf numFmtId="61" fontId="33" fillId="0" borderId="1" xfId="0" applyNumberFormat="1" applyFont="1" applyBorder="1" applyAlignment="1">
      <alignment vertical="top" wrapText="1"/>
    </xf>
    <xf numFmtId="61" fontId="3" fillId="0" borderId="1" xfId="0" applyNumberFormat="1" applyFont="1" applyBorder="1" applyAlignment="1">
      <alignment vertical="top" wrapText="1"/>
    </xf>
    <xf numFmtId="61" fontId="33" fillId="0" borderId="1" xfId="0" applyNumberFormat="1" applyFont="1" applyBorder="1" applyAlignment="1">
      <alignment horizontal="right" vertical="top"/>
    </xf>
    <xf numFmtId="61" fontId="33" fillId="0" borderId="1" xfId="0" applyNumberFormat="1" applyFont="1" applyBorder="1"/>
    <xf numFmtId="0" fontId="3" fillId="0" borderId="15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left" vertical="top" wrapText="1"/>
    </xf>
    <xf numFmtId="61" fontId="5" fillId="0" borderId="1" xfId="0" applyNumberFormat="1" applyFont="1" applyBorder="1"/>
    <xf numFmtId="0" fontId="26" fillId="0" borderId="19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Continuous"/>
    </xf>
    <xf numFmtId="0" fontId="27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61" fontId="3" fillId="0" borderId="1" xfId="0" applyNumberFormat="1" applyFont="1" applyFill="1" applyBorder="1" applyAlignment="1">
      <alignment vertical="top" wrapText="1"/>
    </xf>
    <xf numFmtId="0" fontId="29" fillId="0" borderId="2" xfId="0" applyFont="1" applyFill="1" applyBorder="1" applyAlignment="1">
      <alignment horizontal="center"/>
    </xf>
    <xf numFmtId="0" fontId="5" fillId="0" borderId="17" xfId="0" applyFont="1" applyBorder="1" applyAlignment="1">
      <alignment horizontal="right" vertical="top" wrapText="1"/>
    </xf>
    <xf numFmtId="61" fontId="5" fillId="0" borderId="1" xfId="0" applyNumberFormat="1" applyFont="1" applyBorder="1" applyAlignment="1">
      <alignment horizontal="right" vertical="top" wrapText="1"/>
    </xf>
    <xf numFmtId="61" fontId="5" fillId="0" borderId="1" xfId="0" applyNumberFormat="1" applyFont="1" applyBorder="1" applyAlignment="1">
      <alignment horizontal="right" vertical="top"/>
    </xf>
    <xf numFmtId="0" fontId="4" fillId="0" borderId="1" xfId="0" applyFont="1" applyFill="1" applyBorder="1" applyAlignment="1">
      <alignment horizontal="centerContinuous"/>
    </xf>
    <xf numFmtId="0" fontId="5" fillId="0" borderId="0" xfId="0" applyFont="1" applyAlignment="1">
      <alignment horizontal="left"/>
    </xf>
    <xf numFmtId="61" fontId="27" fillId="0" borderId="1" xfId="0" applyNumberFormat="1" applyFont="1" applyFill="1" applyBorder="1" applyAlignment="1">
      <alignment horizontal="right" vertical="top"/>
    </xf>
    <xf numFmtId="61" fontId="27" fillId="0" borderId="1" xfId="1" applyNumberFormat="1" applyFont="1" applyFill="1" applyBorder="1" applyAlignment="1">
      <alignment horizontal="right" vertical="top"/>
    </xf>
    <xf numFmtId="61" fontId="28" fillId="0" borderId="1" xfId="0" applyNumberFormat="1" applyFont="1" applyFill="1" applyBorder="1" applyAlignment="1">
      <alignment horizontal="right" vertical="top"/>
    </xf>
    <xf numFmtId="0" fontId="8" fillId="0" borderId="1" xfId="0" applyFont="1" applyFill="1" applyBorder="1" applyAlignment="1">
      <alignment horizontal="right" vertical="top"/>
    </xf>
    <xf numFmtId="61" fontId="4" fillId="0" borderId="1" xfId="0" applyNumberFormat="1" applyFont="1" applyFill="1" applyBorder="1" applyAlignment="1">
      <alignment horizontal="right" vertical="top"/>
    </xf>
    <xf numFmtId="0" fontId="3" fillId="0" borderId="1" xfId="0" applyFont="1" applyFill="1" applyBorder="1" applyAlignment="1">
      <alignment horizontal="right" vertical="top"/>
    </xf>
    <xf numFmtId="59" fontId="8" fillId="26" borderId="1" xfId="0" applyNumberFormat="1" applyFont="1" applyFill="1" applyBorder="1" applyAlignment="1">
      <alignment horizontal="center" vertical="top"/>
    </xf>
    <xf numFmtId="59" fontId="8" fillId="26" borderId="1" xfId="0" applyNumberFormat="1" applyFont="1" applyFill="1" applyBorder="1" applyAlignment="1">
      <alignment vertical="top" wrapText="1"/>
    </xf>
    <xf numFmtId="0" fontId="3" fillId="26" borderId="1" xfId="0" applyFont="1" applyFill="1" applyBorder="1" applyAlignment="1">
      <alignment horizontal="left" vertical="top" wrapText="1"/>
    </xf>
    <xf numFmtId="61" fontId="3" fillId="26" borderId="1" xfId="0" applyNumberFormat="1" applyFont="1" applyFill="1" applyBorder="1" applyAlignment="1">
      <alignment horizontal="right" vertical="top" wrapText="1"/>
    </xf>
    <xf numFmtId="61" fontId="8" fillId="26" borderId="1" xfId="0" applyNumberFormat="1" applyFont="1" applyFill="1" applyBorder="1" applyAlignment="1">
      <alignment horizontal="right" vertical="top"/>
    </xf>
    <xf numFmtId="61" fontId="3" fillId="26" borderId="1" xfId="0" applyNumberFormat="1" applyFont="1" applyFill="1" applyBorder="1" applyAlignment="1">
      <alignment horizontal="right" vertical="top"/>
    </xf>
    <xf numFmtId="0" fontId="3" fillId="26" borderId="0" xfId="0" applyFont="1" applyFill="1"/>
    <xf numFmtId="0" fontId="3" fillId="26" borderId="15" xfId="0" applyFont="1" applyFill="1" applyBorder="1" applyAlignment="1">
      <alignment horizontal="left" vertical="top" wrapText="1"/>
    </xf>
    <xf numFmtId="61" fontId="4" fillId="26" borderId="1" xfId="0" applyNumberFormat="1" applyFont="1" applyFill="1" applyBorder="1" applyAlignment="1">
      <alignment horizontal="right" vertical="top"/>
    </xf>
    <xf numFmtId="61" fontId="3" fillId="26" borderId="1" xfId="1" applyNumberFormat="1" applyFont="1" applyFill="1" applyBorder="1" applyAlignment="1">
      <alignment horizontal="right" vertical="top"/>
    </xf>
    <xf numFmtId="61" fontId="5" fillId="0" borderId="1" xfId="2" applyNumberFormat="1" applyFont="1" applyBorder="1" applyAlignment="1">
      <alignment horizontal="right" vertical="top"/>
    </xf>
    <xf numFmtId="61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centerContinuous" vertical="center"/>
    </xf>
    <xf numFmtId="59" fontId="8" fillId="25" borderId="1" xfId="0" applyNumberFormat="1" applyFont="1" applyFill="1" applyBorder="1" applyAlignment="1">
      <alignment horizontal="center" vertical="top"/>
    </xf>
    <xf numFmtId="59" fontId="8" fillId="25" borderId="1" xfId="0" applyNumberFormat="1" applyFont="1" applyFill="1" applyBorder="1" applyAlignment="1">
      <alignment vertical="top" wrapText="1"/>
    </xf>
    <xf numFmtId="0" fontId="3" fillId="25" borderId="1" xfId="0" applyFont="1" applyFill="1" applyBorder="1" applyAlignment="1">
      <alignment horizontal="left" vertical="top" wrapText="1"/>
    </xf>
    <xf numFmtId="61" fontId="8" fillId="25" borderId="1" xfId="0" applyNumberFormat="1" applyFont="1" applyFill="1" applyBorder="1" applyAlignment="1">
      <alignment horizontal="center" vertical="top"/>
    </xf>
    <xf numFmtId="61" fontId="8" fillId="25" borderId="1" xfId="0" applyNumberFormat="1" applyFont="1" applyFill="1" applyBorder="1" applyAlignment="1">
      <alignment horizontal="right" vertical="top"/>
    </xf>
    <xf numFmtId="61" fontId="3" fillId="25" borderId="1" xfId="1" applyNumberFormat="1" applyFont="1" applyFill="1" applyBorder="1" applyAlignment="1">
      <alignment horizontal="right" vertical="top"/>
    </xf>
    <xf numFmtId="61" fontId="3" fillId="0" borderId="1" xfId="0" applyNumberFormat="1" applyFont="1" applyFill="1" applyBorder="1" applyAlignment="1">
      <alignment vertical="top"/>
    </xf>
    <xf numFmtId="61" fontId="3" fillId="25" borderId="1" xfId="0" applyNumberFormat="1" applyFont="1" applyFill="1" applyBorder="1" applyAlignment="1">
      <alignment horizontal="right" vertical="top"/>
    </xf>
    <xf numFmtId="59" fontId="8" fillId="25" borderId="1" xfId="0" applyNumberFormat="1" applyFont="1" applyFill="1" applyBorder="1" applyAlignment="1">
      <alignment horizontal="left" vertical="top"/>
    </xf>
    <xf numFmtId="0" fontId="3" fillId="0" borderId="0" xfId="0" applyFont="1" applyFill="1" applyAlignment="1">
      <alignment horizontal="centerContinuous"/>
    </xf>
    <xf numFmtId="61" fontId="8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61" fontId="31" fillId="0" borderId="1" xfId="0" applyNumberFormat="1" applyFont="1" applyBorder="1" applyAlignment="1">
      <alignment horizontal="right" vertical="center"/>
    </xf>
    <xf numFmtId="61" fontId="29" fillId="0" borderId="1" xfId="1" applyNumberFormat="1" applyFont="1" applyBorder="1" applyAlignment="1">
      <alignment horizontal="right" vertical="center"/>
    </xf>
    <xf numFmtId="61" fontId="29" fillId="0" borderId="1" xfId="0" applyNumberFormat="1" applyFont="1" applyBorder="1" applyAlignment="1">
      <alignment horizontal="right" vertical="center"/>
    </xf>
    <xf numFmtId="61" fontId="30" fillId="0" borderId="1" xfId="0" applyNumberFormat="1" applyFont="1" applyFill="1" applyBorder="1" applyAlignment="1">
      <alignment vertical="top"/>
    </xf>
    <xf numFmtId="0" fontId="3" fillId="0" borderId="0" xfId="0" applyFont="1" applyAlignment="1">
      <alignment horizontal="left" vertical="top"/>
    </xf>
    <xf numFmtId="61" fontId="8" fillId="0" borderId="0" xfId="0" applyNumberFormat="1" applyFont="1" applyAlignment="1">
      <alignment horizontal="left" vertical="top"/>
    </xf>
    <xf numFmtId="61" fontId="3" fillId="0" borderId="0" xfId="0" applyNumberFormat="1" applyFont="1" applyAlignment="1">
      <alignment horizontal="left" vertical="top"/>
    </xf>
    <xf numFmtId="0" fontId="3" fillId="25" borderId="0" xfId="0" applyFont="1" applyFill="1" applyAlignment="1">
      <alignment horizontal="left" vertical="top"/>
    </xf>
    <xf numFmtId="61" fontId="3" fillId="0" borderId="0" xfId="0" applyNumberFormat="1" applyFont="1" applyAlignment="1">
      <alignment horizontal="left" vertical="top" wrapText="1"/>
    </xf>
    <xf numFmtId="61" fontId="3" fillId="25" borderId="0" xfId="0" applyNumberFormat="1" applyFont="1" applyFill="1"/>
    <xf numFmtId="61" fontId="3" fillId="25" borderId="0" xfId="0" applyNumberFormat="1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61" fontId="3" fillId="0" borderId="0" xfId="0" applyNumberFormat="1" applyFont="1" applyFill="1" applyAlignment="1">
      <alignment horizontal="left" vertical="top" wrapText="1"/>
    </xf>
    <xf numFmtId="61" fontId="3" fillId="25" borderId="0" xfId="0" applyNumberFormat="1" applyFont="1" applyFill="1" applyAlignment="1">
      <alignment horizontal="left"/>
    </xf>
    <xf numFmtId="0" fontId="8" fillId="0" borderId="0" xfId="0" applyFont="1" applyFill="1" applyAlignment="1">
      <alignment horizontal="left" vertical="top"/>
    </xf>
    <xf numFmtId="61" fontId="3" fillId="0" borderId="0" xfId="0" applyNumberFormat="1" applyFont="1" applyFill="1" applyAlignment="1">
      <alignment horizontal="left" vertical="top"/>
    </xf>
    <xf numFmtId="59" fontId="3" fillId="0" borderId="1" xfId="0" applyNumberFormat="1" applyFont="1" applyFill="1" applyBorder="1" applyAlignment="1">
      <alignment horizontal="left" vertical="top"/>
    </xf>
    <xf numFmtId="61" fontId="5" fillId="0" borderId="1" xfId="2" applyNumberFormat="1" applyFont="1" applyBorder="1" applyAlignment="1">
      <alignment horizontal="center"/>
    </xf>
    <xf numFmtId="61" fontId="3" fillId="25" borderId="1" xfId="0" applyNumberFormat="1" applyFont="1" applyFill="1" applyBorder="1" applyAlignment="1">
      <alignment horizontal="right" vertical="top" wrapText="1"/>
    </xf>
    <xf numFmtId="0" fontId="5" fillId="0" borderId="1" xfId="49" applyFont="1" applyFill="1" applyBorder="1" applyAlignment="1" applyProtection="1">
      <alignment horizontal="center" vertical="center" wrapText="1"/>
    </xf>
    <xf numFmtId="61" fontId="31" fillId="0" borderId="1" xfId="0" applyNumberFormat="1" applyFont="1" applyFill="1" applyBorder="1" applyAlignment="1">
      <alignment horizontal="center" vertical="top" wrapText="1"/>
    </xf>
    <xf numFmtId="61" fontId="26" fillId="0" borderId="1" xfId="0" applyNumberFormat="1" applyFont="1" applyFill="1" applyBorder="1" applyAlignment="1">
      <alignment horizontal="center" vertical="top" wrapText="1"/>
    </xf>
    <xf numFmtId="61" fontId="27" fillId="0" borderId="1" xfId="0" applyNumberFormat="1" applyFont="1" applyFill="1" applyBorder="1" applyAlignment="1">
      <alignment horizontal="center" vertical="top" wrapText="1"/>
    </xf>
    <xf numFmtId="61" fontId="29" fillId="0" borderId="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right" vertical="top"/>
    </xf>
    <xf numFmtId="59" fontId="8" fillId="0" borderId="1" xfId="0" applyNumberFormat="1" applyFont="1" applyFill="1" applyBorder="1" applyAlignment="1">
      <alignment horizontal="center" vertical="top" wrapText="1"/>
    </xf>
    <xf numFmtId="61" fontId="4" fillId="25" borderId="1" xfId="0" applyNumberFormat="1" applyFont="1" applyFill="1" applyBorder="1" applyAlignment="1">
      <alignment horizontal="right" vertical="top"/>
    </xf>
    <xf numFmtId="59" fontId="8" fillId="27" borderId="1" xfId="0" applyNumberFormat="1" applyFont="1" applyFill="1" applyBorder="1" applyAlignment="1">
      <alignment horizontal="center" vertical="top"/>
    </xf>
    <xf numFmtId="59" fontId="8" fillId="27" borderId="1" xfId="0" applyNumberFormat="1" applyFont="1" applyFill="1" applyBorder="1" applyAlignment="1">
      <alignment vertical="top" wrapText="1"/>
    </xf>
    <xf numFmtId="0" fontId="3" fillId="27" borderId="1" xfId="0" applyFont="1" applyFill="1" applyBorder="1" applyAlignment="1">
      <alignment horizontal="left" vertical="top" wrapText="1"/>
    </xf>
    <xf numFmtId="61" fontId="8" fillId="27" borderId="1" xfId="0" applyNumberFormat="1" applyFont="1" applyFill="1" applyBorder="1" applyAlignment="1">
      <alignment horizontal="right" vertical="top"/>
    </xf>
    <xf numFmtId="61" fontId="3" fillId="27" borderId="1" xfId="0" applyNumberFormat="1" applyFont="1" applyFill="1" applyBorder="1" applyAlignment="1">
      <alignment horizontal="right" vertical="top" wrapText="1"/>
    </xf>
    <xf numFmtId="61" fontId="4" fillId="27" borderId="1" xfId="0" applyNumberFormat="1" applyFont="1" applyFill="1" applyBorder="1" applyAlignment="1">
      <alignment horizontal="right" vertical="top"/>
    </xf>
    <xf numFmtId="61" fontId="3" fillId="27" borderId="1" xfId="0" applyNumberFormat="1" applyFont="1" applyFill="1" applyBorder="1" applyAlignment="1">
      <alignment horizontal="right" vertical="top"/>
    </xf>
    <xf numFmtId="61" fontId="3" fillId="27" borderId="1" xfId="1" applyNumberFormat="1" applyFont="1" applyFill="1" applyBorder="1" applyAlignment="1">
      <alignment horizontal="right" vertical="top"/>
    </xf>
    <xf numFmtId="0" fontId="3" fillId="27" borderId="0" xfId="0" applyFont="1" applyFill="1"/>
    <xf numFmtId="61" fontId="8" fillId="27" borderId="1" xfId="0" applyNumberFormat="1" applyFont="1" applyFill="1" applyBorder="1" applyAlignment="1">
      <alignment horizontal="center" vertical="top"/>
    </xf>
    <xf numFmtId="61" fontId="8" fillId="27" borderId="1" xfId="0" applyNumberFormat="1" applyFont="1" applyFill="1" applyBorder="1" applyAlignment="1">
      <alignment vertical="top" wrapText="1"/>
    </xf>
    <xf numFmtId="61" fontId="3" fillId="27" borderId="1" xfId="0" applyNumberFormat="1" applyFont="1" applyFill="1" applyBorder="1" applyAlignment="1">
      <alignment horizontal="left" vertical="top" wrapText="1"/>
    </xf>
    <xf numFmtId="61" fontId="3" fillId="27" borderId="0" xfId="0" applyNumberFormat="1" applyFont="1" applyFill="1"/>
    <xf numFmtId="0" fontId="3" fillId="0" borderId="0" xfId="0" applyFont="1" applyAlignment="1">
      <alignment horizontal="left"/>
    </xf>
    <xf numFmtId="61" fontId="3" fillId="0" borderId="1" xfId="1" applyNumberFormat="1" applyFont="1" applyFill="1" applyBorder="1" applyAlignment="1">
      <alignment horizontal="right"/>
    </xf>
    <xf numFmtId="61" fontId="8" fillId="0" borderId="1" xfId="0" applyNumberFormat="1" applyFont="1" applyFill="1" applyBorder="1" applyAlignment="1">
      <alignment horizontal="center" vertical="top" wrapText="1"/>
    </xf>
    <xf numFmtId="61" fontId="40" fillId="0" borderId="1" xfId="0" applyNumberFormat="1" applyFont="1" applyFill="1" applyBorder="1" applyAlignment="1">
      <alignment horizontal="right" vertical="top"/>
    </xf>
    <xf numFmtId="61" fontId="3" fillId="0" borderId="4" xfId="0" applyNumberFormat="1" applyFont="1" applyFill="1" applyBorder="1" applyAlignment="1">
      <alignment horizontal="left" vertical="top"/>
    </xf>
    <xf numFmtId="61" fontId="3" fillId="25" borderId="1" xfId="0" applyNumberFormat="1" applyFont="1" applyFill="1" applyBorder="1"/>
    <xf numFmtId="61" fontId="3" fillId="0" borderId="1" xfId="0" applyNumberFormat="1" applyFont="1" applyBorder="1"/>
    <xf numFmtId="61" fontId="3" fillId="0" borderId="1" xfId="0" applyNumberFormat="1" applyFont="1" applyBorder="1" applyAlignment="1">
      <alignment horizontal="center" vertical="top" wrapText="1"/>
    </xf>
    <xf numFmtId="61" fontId="3" fillId="0" borderId="1" xfId="0" applyNumberFormat="1" applyFont="1" applyBorder="1" applyAlignment="1">
      <alignment horizontal="center"/>
    </xf>
    <xf numFmtId="61" fontId="3" fillId="25" borderId="1" xfId="0" applyNumberFormat="1" applyFont="1" applyFill="1" applyBorder="1" applyAlignment="1">
      <alignment horizontal="center"/>
    </xf>
    <xf numFmtId="61" fontId="3" fillId="0" borderId="0" xfId="0" applyNumberFormat="1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61" fontId="5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right"/>
    </xf>
    <xf numFmtId="61" fontId="5" fillId="0" borderId="5" xfId="0" applyNumberFormat="1" applyFont="1" applyBorder="1" applyAlignment="1">
      <alignment horizontal="center"/>
    </xf>
    <xf numFmtId="0" fontId="3" fillId="0" borderId="0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26" fillId="0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left"/>
    </xf>
    <xf numFmtId="0" fontId="26" fillId="0" borderId="15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0" fontId="26" fillId="0" borderId="4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3" fontId="33" fillId="0" borderId="4" xfId="1" applyNumberFormat="1" applyFont="1" applyFill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3" fontId="27" fillId="0" borderId="2" xfId="1" applyNumberFormat="1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16" xfId="0" applyFont="1" applyBorder="1" applyAlignment="1">
      <alignment horizontal="center" vertical="center" wrapText="1"/>
    </xf>
    <xf numFmtId="61" fontId="5" fillId="0" borderId="0" xfId="0" applyNumberFormat="1" applyFont="1" applyAlignment="1">
      <alignment horizontal="center"/>
    </xf>
    <xf numFmtId="61" fontId="5" fillId="0" borderId="0" xfId="0" applyNumberFormat="1" applyFont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3" fontId="37" fillId="0" borderId="1" xfId="1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top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Border="1" applyAlignment="1">
      <alignment horizontal="center" wrapText="1"/>
    </xf>
    <xf numFmtId="3" fontId="5" fillId="0" borderId="2" xfId="1" applyNumberFormat="1" applyFont="1" applyFill="1" applyBorder="1" applyAlignment="1">
      <alignment horizontal="center" vertical="center" wrapText="1"/>
    </xf>
    <xf numFmtId="3" fontId="5" fillId="0" borderId="3" xfId="1" applyNumberFormat="1" applyFont="1" applyFill="1" applyBorder="1" applyAlignment="1">
      <alignment horizontal="center" vertical="center" wrapText="1"/>
    </xf>
    <xf numFmtId="0" fontId="27" fillId="0" borderId="2" xfId="49" applyFont="1" applyFill="1" applyBorder="1" applyAlignment="1" applyProtection="1">
      <alignment horizontal="center" vertical="center" wrapText="1"/>
    </xf>
    <xf numFmtId="0" fontId="35" fillId="0" borderId="3" xfId="0" applyFont="1" applyBorder="1" applyAlignment="1">
      <alignment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3" fontId="3" fillId="0" borderId="4" xfId="1" applyNumberFormat="1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</cellXfs>
  <cellStyles count="5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Comma 3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yperlink" xfId="49" builtinId="8"/>
    <cellStyle name="Input" xfId="38"/>
    <cellStyle name="Linked Cell" xfId="39"/>
    <cellStyle name="Neutral" xfId="40"/>
    <cellStyle name="Normal 2" xfId="41"/>
    <cellStyle name="Note" xfId="42"/>
    <cellStyle name="Output" xfId="43"/>
    <cellStyle name="Title" xfId="44"/>
    <cellStyle name="Total" xfId="45"/>
    <cellStyle name="Warning Text" xfId="46"/>
    <cellStyle name="เครื่องหมายจุลภาค" xfId="1" builtinId="3"/>
    <cellStyle name="เครื่องหมายจุลภาค 2" xfId="47"/>
    <cellStyle name="เครื่องหมายจุลภาค 2 2" xfId="2"/>
    <cellStyle name="ปกติ" xfId="0" builtinId="0"/>
    <cellStyle name="ปกติ 2" xfId="4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G157"/>
  <sheetViews>
    <sheetView tabSelected="1" topLeftCell="A25" zoomScaleNormal="100" workbookViewId="0">
      <selection activeCell="B37" sqref="B37"/>
    </sheetView>
  </sheetViews>
  <sheetFormatPr defaultColWidth="9" defaultRowHeight="21"/>
  <cols>
    <col min="1" max="1" width="5.625" style="2" customWidth="1"/>
    <col min="2" max="2" width="13" style="2" customWidth="1"/>
    <col min="3" max="3" width="14.5" style="1" customWidth="1"/>
    <col min="4" max="4" width="23.75" style="1" customWidth="1"/>
    <col min="5" max="5" width="21" style="1" customWidth="1"/>
    <col min="6" max="16384" width="9" style="1"/>
  </cols>
  <sheetData>
    <row r="1" spans="1:7" ht="23.25">
      <c r="A1" s="216" t="s">
        <v>0</v>
      </c>
      <c r="B1" s="216"/>
      <c r="C1" s="215"/>
      <c r="D1" s="215"/>
      <c r="E1" s="215"/>
    </row>
    <row r="2" spans="1:7" ht="23.25">
      <c r="A2" s="216" t="s">
        <v>1</v>
      </c>
      <c r="B2" s="216"/>
      <c r="C2" s="215"/>
      <c r="D2" s="215"/>
      <c r="E2" s="215"/>
    </row>
    <row r="3" spans="1:7" ht="16.5" customHeight="1"/>
    <row r="4" spans="1:7">
      <c r="A4" s="276" t="s">
        <v>2</v>
      </c>
      <c r="B4" s="276"/>
    </row>
    <row r="5" spans="1:7" ht="10.5" customHeight="1"/>
    <row r="6" spans="1:7" ht="33.75" customHeight="1">
      <c r="A6" s="6" t="s">
        <v>3</v>
      </c>
      <c r="B6" s="6" t="s">
        <v>492</v>
      </c>
      <c r="C6" s="268" t="s">
        <v>680</v>
      </c>
      <c r="D6" s="268" t="s">
        <v>8</v>
      </c>
      <c r="E6" s="268" t="s">
        <v>685</v>
      </c>
    </row>
    <row r="7" spans="1:7" s="13" customFormat="1" ht="27" customHeight="1">
      <c r="A7" s="8">
        <v>1</v>
      </c>
      <c r="B7" s="44" t="s">
        <v>493</v>
      </c>
      <c r="C7" s="214">
        <v>1</v>
      </c>
      <c r="D7" s="12">
        <v>4504500</v>
      </c>
      <c r="E7" s="12"/>
    </row>
    <row r="8" spans="1:7" s="15" customFormat="1" ht="27" customHeight="1">
      <c r="A8" s="8">
        <v>2</v>
      </c>
      <c r="B8" s="44" t="s">
        <v>513</v>
      </c>
      <c r="C8" s="264">
        <v>7</v>
      </c>
      <c r="D8" s="166">
        <v>1783660</v>
      </c>
      <c r="E8" s="166"/>
    </row>
    <row r="9" spans="1:7" s="15" customFormat="1" ht="27" customHeight="1">
      <c r="A9" s="8">
        <v>3</v>
      </c>
      <c r="B9" s="44" t="s">
        <v>506</v>
      </c>
      <c r="C9" s="264">
        <v>7</v>
      </c>
      <c r="D9" s="166">
        <v>3765000</v>
      </c>
      <c r="E9" s="166"/>
    </row>
    <row r="10" spans="1:7" s="15" customFormat="1" ht="27" customHeight="1">
      <c r="A10" s="8">
        <v>4</v>
      </c>
      <c r="B10" s="44" t="s">
        <v>497</v>
      </c>
      <c r="C10" s="264">
        <v>1</v>
      </c>
      <c r="D10" s="166">
        <v>1741500</v>
      </c>
      <c r="E10" s="166"/>
    </row>
    <row r="11" spans="1:7" s="15" customFormat="1" ht="27" customHeight="1">
      <c r="A11" s="8">
        <v>5</v>
      </c>
      <c r="B11" s="44" t="s">
        <v>498</v>
      </c>
      <c r="C11" s="264">
        <v>24</v>
      </c>
      <c r="D11" s="166">
        <v>48137900</v>
      </c>
      <c r="E11" s="166"/>
    </row>
    <row r="12" spans="1:7" ht="27" customHeight="1">
      <c r="A12" s="8">
        <v>6</v>
      </c>
      <c r="B12" s="44" t="s">
        <v>515</v>
      </c>
      <c r="C12" s="265">
        <v>4</v>
      </c>
      <c r="D12" s="30">
        <v>6096000</v>
      </c>
      <c r="E12" s="30"/>
    </row>
    <row r="13" spans="1:7" s="26" customFormat="1" ht="27" customHeight="1">
      <c r="A13" s="204">
        <v>7</v>
      </c>
      <c r="B13" s="212" t="s">
        <v>516</v>
      </c>
      <c r="C13" s="266">
        <v>24</v>
      </c>
      <c r="D13" s="262">
        <v>29260900</v>
      </c>
      <c r="E13" s="262"/>
      <c r="G13" s="226"/>
    </row>
    <row r="14" spans="1:7" ht="27" customHeight="1">
      <c r="A14" s="8">
        <v>8</v>
      </c>
      <c r="B14" s="44" t="s">
        <v>508</v>
      </c>
      <c r="C14" s="265">
        <v>1</v>
      </c>
      <c r="D14" s="12">
        <v>1530000</v>
      </c>
      <c r="E14" s="12"/>
    </row>
    <row r="15" spans="1:7" ht="27" customHeight="1">
      <c r="A15" s="8">
        <v>9</v>
      </c>
      <c r="B15" s="44" t="s">
        <v>514</v>
      </c>
      <c r="C15" s="265">
        <v>28</v>
      </c>
      <c r="D15" s="263">
        <v>3526400</v>
      </c>
      <c r="E15" s="263"/>
    </row>
    <row r="16" spans="1:7" ht="27" customHeight="1">
      <c r="A16" s="8">
        <v>10</v>
      </c>
      <c r="B16" s="44" t="s">
        <v>502</v>
      </c>
      <c r="C16" s="265">
        <v>13</v>
      </c>
      <c r="D16" s="263">
        <v>4728390</v>
      </c>
      <c r="E16" s="263"/>
    </row>
    <row r="17" spans="1:5" ht="27" customHeight="1">
      <c r="A17" s="8">
        <v>11</v>
      </c>
      <c r="B17" s="44" t="s">
        <v>500</v>
      </c>
      <c r="C17" s="265">
        <v>13</v>
      </c>
      <c r="D17" s="263">
        <v>2749610</v>
      </c>
      <c r="E17" s="263"/>
    </row>
    <row r="18" spans="1:5" ht="27" customHeight="1">
      <c r="A18" s="8">
        <v>12</v>
      </c>
      <c r="B18" s="44" t="s">
        <v>510</v>
      </c>
      <c r="C18" s="265">
        <v>9</v>
      </c>
      <c r="D18" s="263">
        <v>729000</v>
      </c>
      <c r="E18" s="263"/>
    </row>
    <row r="19" spans="1:5" ht="27" customHeight="1">
      <c r="A19" s="8">
        <v>13</v>
      </c>
      <c r="B19" s="44" t="s">
        <v>509</v>
      </c>
      <c r="C19" s="265">
        <v>6</v>
      </c>
      <c r="D19" s="263">
        <v>1977980</v>
      </c>
      <c r="E19" s="263"/>
    </row>
    <row r="20" spans="1:5" ht="27" customHeight="1">
      <c r="A20" s="8">
        <v>14</v>
      </c>
      <c r="B20" s="44" t="s">
        <v>496</v>
      </c>
      <c r="C20" s="265">
        <v>1</v>
      </c>
      <c r="D20" s="12">
        <v>323350</v>
      </c>
      <c r="E20" s="12"/>
    </row>
    <row r="21" spans="1:5" ht="27" customHeight="1">
      <c r="A21" s="8">
        <v>15</v>
      </c>
      <c r="B21" s="44" t="s">
        <v>505</v>
      </c>
      <c r="C21" s="265">
        <v>3</v>
      </c>
      <c r="D21" s="263">
        <v>19461100</v>
      </c>
      <c r="E21" s="263"/>
    </row>
    <row r="22" spans="1:5" ht="27" customHeight="1">
      <c r="A22" s="8">
        <v>16</v>
      </c>
      <c r="B22" s="44" t="s">
        <v>499</v>
      </c>
      <c r="C22" s="265">
        <v>5</v>
      </c>
      <c r="D22" s="263">
        <v>3287720</v>
      </c>
      <c r="E22" s="263"/>
    </row>
    <row r="23" spans="1:5" ht="27" customHeight="1">
      <c r="A23" s="8">
        <v>17</v>
      </c>
      <c r="B23" s="44" t="s">
        <v>504</v>
      </c>
      <c r="C23" s="265">
        <v>1</v>
      </c>
      <c r="D23" s="12">
        <v>3466200</v>
      </c>
      <c r="E23" s="12"/>
    </row>
    <row r="24" spans="1:5" ht="27" customHeight="1">
      <c r="A24" s="8">
        <v>18</v>
      </c>
      <c r="B24" s="44" t="s">
        <v>495</v>
      </c>
      <c r="C24" s="265">
        <v>11</v>
      </c>
      <c r="D24" s="263">
        <v>1164000</v>
      </c>
      <c r="E24" s="263"/>
    </row>
    <row r="25" spans="1:5" ht="27" customHeight="1">
      <c r="A25" s="8">
        <v>19</v>
      </c>
      <c r="B25" s="44" t="s">
        <v>507</v>
      </c>
      <c r="C25" s="265">
        <v>3</v>
      </c>
      <c r="D25" s="263">
        <v>1756500</v>
      </c>
      <c r="E25" s="263"/>
    </row>
    <row r="26" spans="1:5" ht="27" customHeight="1">
      <c r="A26" s="8">
        <v>20</v>
      </c>
      <c r="B26" s="44" t="s">
        <v>494</v>
      </c>
      <c r="C26" s="265">
        <v>6</v>
      </c>
      <c r="D26" s="263">
        <v>14097550</v>
      </c>
      <c r="E26" s="263"/>
    </row>
    <row r="27" spans="1:5" ht="27" customHeight="1">
      <c r="A27" s="8">
        <v>21</v>
      </c>
      <c r="B27" s="44" t="s">
        <v>503</v>
      </c>
      <c r="C27" s="265">
        <v>4</v>
      </c>
      <c r="D27" s="263">
        <v>2868500</v>
      </c>
      <c r="E27" s="263"/>
    </row>
    <row r="28" spans="1:5" s="26" customFormat="1" ht="27" customHeight="1">
      <c r="A28" s="204">
        <v>22</v>
      </c>
      <c r="B28" s="212" t="s">
        <v>511</v>
      </c>
      <c r="C28" s="266">
        <v>9</v>
      </c>
      <c r="D28" s="262">
        <v>3095020</v>
      </c>
      <c r="E28" s="262"/>
    </row>
    <row r="29" spans="1:5" ht="27" customHeight="1">
      <c r="A29" s="8">
        <v>23</v>
      </c>
      <c r="B29" s="44" t="s">
        <v>501</v>
      </c>
      <c r="C29" s="265">
        <v>11</v>
      </c>
      <c r="D29" s="263">
        <v>4356000</v>
      </c>
      <c r="E29" s="263"/>
    </row>
    <row r="30" spans="1:5" ht="27" customHeight="1">
      <c r="A30" s="269"/>
      <c r="B30" s="269" t="s">
        <v>402</v>
      </c>
      <c r="C30" s="270">
        <f>SUM(C7:C29)</f>
        <v>192</v>
      </c>
      <c r="D30" s="171">
        <f>SUM(D7:D29)</f>
        <v>164406780</v>
      </c>
      <c r="E30" s="171"/>
    </row>
    <row r="31" spans="1:5" s="274" customFormat="1" ht="27" customHeight="1">
      <c r="A31" s="271"/>
      <c r="B31" s="271"/>
      <c r="C31" s="272"/>
      <c r="D31" s="273"/>
      <c r="E31" s="267"/>
    </row>
    <row r="32" spans="1:5" ht="27" customHeight="1"/>
    <row r="33" ht="27" customHeight="1"/>
    <row r="34" ht="27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</sheetData>
  <mergeCells count="1">
    <mergeCell ref="A4:B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portrait" r:id="rId1"/>
  <headerFooter>
    <oddHeader>หน้าที่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L217"/>
  <sheetViews>
    <sheetView topLeftCell="A196" zoomScaleNormal="100" workbookViewId="0">
      <selection activeCell="I7" sqref="I7"/>
    </sheetView>
  </sheetViews>
  <sheetFormatPr defaultColWidth="9" defaultRowHeight="21"/>
  <cols>
    <col min="1" max="1" width="5.625" style="2" customWidth="1"/>
    <col min="2" max="2" width="13" style="2" customWidth="1"/>
    <col min="3" max="3" width="33.25" style="1" customWidth="1"/>
    <col min="4" max="4" width="31.375" style="1" customWidth="1"/>
    <col min="5" max="5" width="30.75" style="1" customWidth="1"/>
    <col min="6" max="6" width="7.375" style="3" customWidth="1"/>
    <col min="7" max="7" width="14.625" style="4" customWidth="1"/>
    <col min="8" max="8" width="14.25" style="4" customWidth="1"/>
    <col min="9" max="9" width="32.5" style="221" customWidth="1"/>
    <col min="10" max="10" width="9" style="1"/>
    <col min="11" max="11" width="9.5" style="1" bestFit="1" customWidth="1"/>
    <col min="12" max="16384" width="9" style="1"/>
  </cols>
  <sheetData>
    <row r="1" spans="1:9" ht="23.25">
      <c r="A1" s="275" t="s">
        <v>0</v>
      </c>
      <c r="B1" s="275"/>
      <c r="C1" s="275"/>
      <c r="D1" s="275"/>
      <c r="E1" s="275"/>
      <c r="F1" s="275"/>
      <c r="G1" s="275"/>
      <c r="H1" s="275"/>
    </row>
    <row r="2" spans="1:9" ht="23.25">
      <c r="A2" s="275" t="s">
        <v>1</v>
      </c>
      <c r="B2" s="275"/>
      <c r="C2" s="275"/>
      <c r="D2" s="275"/>
      <c r="E2" s="275"/>
      <c r="F2" s="275"/>
      <c r="G2" s="275"/>
      <c r="H2" s="275"/>
    </row>
    <row r="3" spans="1:9" ht="16.5" customHeight="1"/>
    <row r="4" spans="1:9">
      <c r="A4" s="276" t="s">
        <v>2</v>
      </c>
      <c r="B4" s="276"/>
      <c r="C4" s="276"/>
      <c r="G4" s="5"/>
      <c r="H4" s="5"/>
    </row>
    <row r="5" spans="1:9" ht="10.5" customHeight="1">
      <c r="G5" s="5"/>
      <c r="H5" s="5"/>
    </row>
    <row r="6" spans="1:9" ht="79.5" customHeight="1">
      <c r="A6" s="6" t="s">
        <v>3</v>
      </c>
      <c r="B6" s="6" t="s">
        <v>492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7" t="s">
        <v>9</v>
      </c>
    </row>
    <row r="7" spans="1:9" s="13" customFormat="1" ht="44.25" customHeight="1">
      <c r="A7" s="8">
        <v>1</v>
      </c>
      <c r="B7" s="44" t="s">
        <v>493</v>
      </c>
      <c r="C7" s="9" t="s">
        <v>10</v>
      </c>
      <c r="D7" s="10" t="s">
        <v>11</v>
      </c>
      <c r="E7" s="10" t="s">
        <v>12</v>
      </c>
      <c r="F7" s="11">
        <v>3</v>
      </c>
      <c r="G7" s="12">
        <v>4504500</v>
      </c>
      <c r="H7" s="11">
        <v>3003</v>
      </c>
      <c r="I7" s="222">
        <f>ไก่พื้นเมือง!F10</f>
        <v>4504500</v>
      </c>
    </row>
    <row r="8" spans="1:9" s="15" customFormat="1" ht="26.25" customHeight="1">
      <c r="A8" s="8">
        <v>2</v>
      </c>
      <c r="B8" s="44" t="s">
        <v>513</v>
      </c>
      <c r="C8" s="9" t="s">
        <v>304</v>
      </c>
      <c r="D8" s="14" t="s">
        <v>305</v>
      </c>
      <c r="E8" s="14" t="s">
        <v>306</v>
      </c>
      <c r="F8" s="11">
        <v>1</v>
      </c>
      <c r="G8" s="12">
        <v>17000</v>
      </c>
      <c r="H8" s="11">
        <v>20</v>
      </c>
      <c r="I8" s="223">
        <f>พัฒนาอาชีพ.OTOP!G8</f>
        <v>17000</v>
      </c>
    </row>
    <row r="9" spans="1:9" s="15" customFormat="1" ht="69.75" customHeight="1">
      <c r="A9" s="8">
        <v>3</v>
      </c>
      <c r="B9" s="44" t="s">
        <v>513</v>
      </c>
      <c r="C9" s="9" t="s">
        <v>307</v>
      </c>
      <c r="D9" s="14" t="s">
        <v>308</v>
      </c>
      <c r="E9" s="14" t="s">
        <v>309</v>
      </c>
      <c r="F9" s="11" t="s">
        <v>555</v>
      </c>
      <c r="G9" s="12">
        <v>385000</v>
      </c>
      <c r="H9" s="11">
        <v>10</v>
      </c>
      <c r="I9" s="223">
        <f>ด้านการผลิตพืช!G8+ไก่พื้นเมือง!F12+ปัจจัยผลิตทางการเกษตร!G8</f>
        <v>385000</v>
      </c>
    </row>
    <row r="10" spans="1:9" s="15" customFormat="1" ht="42" customHeight="1">
      <c r="A10" s="8">
        <v>4</v>
      </c>
      <c r="B10" s="44" t="s">
        <v>513</v>
      </c>
      <c r="C10" s="9" t="s">
        <v>310</v>
      </c>
      <c r="D10" s="14" t="s">
        <v>311</v>
      </c>
      <c r="E10" s="14" t="s">
        <v>312</v>
      </c>
      <c r="F10" s="11">
        <v>3</v>
      </c>
      <c r="G10" s="12">
        <v>168000</v>
      </c>
      <c r="H10" s="11">
        <v>50</v>
      </c>
      <c r="I10" s="223">
        <f>ไก่พื้นเมือง!F11</f>
        <v>168000</v>
      </c>
    </row>
    <row r="11" spans="1:9" s="15" customFormat="1" ht="46.5" customHeight="1">
      <c r="A11" s="8">
        <v>5</v>
      </c>
      <c r="B11" s="44" t="s">
        <v>513</v>
      </c>
      <c r="C11" s="9" t="s">
        <v>313</v>
      </c>
      <c r="D11" s="14" t="s">
        <v>314</v>
      </c>
      <c r="E11" s="14" t="s">
        <v>315</v>
      </c>
      <c r="F11" s="11">
        <v>5</v>
      </c>
      <c r="G11" s="12">
        <v>129200</v>
      </c>
      <c r="H11" s="11">
        <v>300</v>
      </c>
      <c r="I11" s="223">
        <f>เศรษฐกิจพอเพียง!G8</f>
        <v>129200</v>
      </c>
    </row>
    <row r="12" spans="1:9" s="15" customFormat="1" ht="72.75" customHeight="1">
      <c r="A12" s="8">
        <v>6</v>
      </c>
      <c r="B12" s="44" t="s">
        <v>513</v>
      </c>
      <c r="C12" s="9" t="s">
        <v>316</v>
      </c>
      <c r="D12" s="14" t="s">
        <v>317</v>
      </c>
      <c r="E12" s="14" t="s">
        <v>318</v>
      </c>
      <c r="F12" s="11">
        <v>2</v>
      </c>
      <c r="G12" s="12">
        <v>150000</v>
      </c>
      <c r="H12" s="11">
        <v>50</v>
      </c>
      <c r="I12" s="223">
        <f>ด้านการผลิตพืช!G9</f>
        <v>150000</v>
      </c>
    </row>
    <row r="13" spans="1:9" s="15" customFormat="1" ht="52.5" customHeight="1">
      <c r="A13" s="8">
        <v>7</v>
      </c>
      <c r="B13" s="44" t="s">
        <v>513</v>
      </c>
      <c r="C13" s="9" t="s">
        <v>319</v>
      </c>
      <c r="D13" s="14" t="s">
        <v>320</v>
      </c>
      <c r="E13" s="14" t="s">
        <v>321</v>
      </c>
      <c r="F13" s="11">
        <v>1</v>
      </c>
      <c r="G13" s="12">
        <v>25250</v>
      </c>
      <c r="H13" s="11">
        <v>95</v>
      </c>
      <c r="I13" s="223">
        <f>พัฒนาอาชีพ.OTOP!G9</f>
        <v>25250</v>
      </c>
    </row>
    <row r="14" spans="1:9" s="15" customFormat="1" ht="66" customHeight="1">
      <c r="A14" s="8">
        <v>8</v>
      </c>
      <c r="B14" s="44" t="s">
        <v>513</v>
      </c>
      <c r="C14" s="9" t="s">
        <v>322</v>
      </c>
      <c r="D14" s="14" t="s">
        <v>323</v>
      </c>
      <c r="E14" s="14" t="s">
        <v>324</v>
      </c>
      <c r="F14" s="11">
        <v>1</v>
      </c>
      <c r="G14" s="12">
        <v>909210</v>
      </c>
      <c r="H14" s="11">
        <v>175</v>
      </c>
      <c r="I14" s="223">
        <f>พัฒนาอาชีพ.OTOP!G10</f>
        <v>909210</v>
      </c>
    </row>
    <row r="15" spans="1:9" s="15" customFormat="1" ht="42">
      <c r="A15" s="8">
        <v>9</v>
      </c>
      <c r="B15" s="44" t="s">
        <v>506</v>
      </c>
      <c r="C15" s="9" t="s">
        <v>219</v>
      </c>
      <c r="D15" s="14" t="s">
        <v>220</v>
      </c>
      <c r="E15" s="14" t="s">
        <v>556</v>
      </c>
      <c r="F15" s="11" t="s">
        <v>557</v>
      </c>
      <c r="G15" s="12">
        <v>610000</v>
      </c>
      <c r="H15" s="11">
        <v>17</v>
      </c>
      <c r="I15" s="223">
        <f>โค!F16+ปัจจัยผลิตทางการเกษตร!G11</f>
        <v>610000</v>
      </c>
    </row>
    <row r="16" spans="1:9" s="15" customFormat="1" ht="42">
      <c r="A16" s="8">
        <v>10</v>
      </c>
      <c r="B16" s="44" t="s">
        <v>506</v>
      </c>
      <c r="C16" s="9" t="s">
        <v>221</v>
      </c>
      <c r="D16" s="14" t="s">
        <v>222</v>
      </c>
      <c r="E16" s="14" t="s">
        <v>223</v>
      </c>
      <c r="F16" s="11">
        <v>3</v>
      </c>
      <c r="G16" s="12">
        <v>255000</v>
      </c>
      <c r="H16" s="11">
        <v>15</v>
      </c>
      <c r="I16" s="223">
        <f>โค!F11</f>
        <v>255000</v>
      </c>
    </row>
    <row r="17" spans="1:9" s="15" customFormat="1" ht="42">
      <c r="A17" s="8">
        <v>11</v>
      </c>
      <c r="B17" s="44" t="s">
        <v>506</v>
      </c>
      <c r="C17" s="9" t="s">
        <v>224</v>
      </c>
      <c r="D17" s="14" t="s">
        <v>225</v>
      </c>
      <c r="E17" s="14" t="s">
        <v>666</v>
      </c>
      <c r="F17" s="11" t="s">
        <v>558</v>
      </c>
      <c r="G17" s="12">
        <v>906000</v>
      </c>
      <c r="H17" s="11">
        <v>20</v>
      </c>
      <c r="I17" s="223">
        <f>พัฒนาอาชีพ.OTOP!G11+โค!F12+ปัจจัยผลิตทางการเกษตร!G12</f>
        <v>906000</v>
      </c>
    </row>
    <row r="18" spans="1:9" s="15" customFormat="1" ht="42">
      <c r="A18" s="8">
        <v>12</v>
      </c>
      <c r="B18" s="44" t="s">
        <v>506</v>
      </c>
      <c r="C18" s="9" t="s">
        <v>226</v>
      </c>
      <c r="D18" s="14" t="s">
        <v>227</v>
      </c>
      <c r="E18" s="14" t="s">
        <v>556</v>
      </c>
      <c r="F18" s="11" t="s">
        <v>557</v>
      </c>
      <c r="G18" s="12">
        <v>320000</v>
      </c>
      <c r="H18" s="11">
        <v>19</v>
      </c>
      <c r="I18" s="223">
        <f>โค!F15+ปัจจัยผลิตทางการเกษตร!G10</f>
        <v>320000</v>
      </c>
    </row>
    <row r="19" spans="1:9" s="15" customFormat="1" ht="42">
      <c r="A19" s="8">
        <v>13</v>
      </c>
      <c r="B19" s="44" t="s">
        <v>506</v>
      </c>
      <c r="C19" s="9" t="s">
        <v>228</v>
      </c>
      <c r="D19" s="14" t="s">
        <v>229</v>
      </c>
      <c r="E19" s="14" t="s">
        <v>223</v>
      </c>
      <c r="F19" s="11" t="s">
        <v>557</v>
      </c>
      <c r="G19" s="12">
        <v>844000</v>
      </c>
      <c r="H19" s="11">
        <v>16</v>
      </c>
      <c r="I19" s="223">
        <f>โค!F13+ปัจจัยผลิตทางการเกษตร!G9</f>
        <v>844000</v>
      </c>
    </row>
    <row r="20" spans="1:9" s="15" customFormat="1" ht="42">
      <c r="A20" s="8">
        <v>14</v>
      </c>
      <c r="B20" s="44" t="s">
        <v>506</v>
      </c>
      <c r="C20" s="9" t="s">
        <v>230</v>
      </c>
      <c r="D20" s="14" t="s">
        <v>231</v>
      </c>
      <c r="E20" s="14" t="s">
        <v>556</v>
      </c>
      <c r="F20" s="11" t="s">
        <v>557</v>
      </c>
      <c r="G20" s="12">
        <v>330000</v>
      </c>
      <c r="H20" s="11">
        <v>18</v>
      </c>
      <c r="I20" s="223">
        <f>โค!F17+ปัจจัยผลิตทางการเกษตร!G14</f>
        <v>330000</v>
      </c>
    </row>
    <row r="21" spans="1:9" s="15" customFormat="1" ht="42">
      <c r="A21" s="8">
        <v>15</v>
      </c>
      <c r="B21" s="44" t="s">
        <v>506</v>
      </c>
      <c r="C21" s="9" t="s">
        <v>232</v>
      </c>
      <c r="D21" s="14" t="s">
        <v>233</v>
      </c>
      <c r="E21" s="14" t="s">
        <v>559</v>
      </c>
      <c r="F21" s="11" t="s">
        <v>557</v>
      </c>
      <c r="G21" s="12">
        <v>500000</v>
      </c>
      <c r="H21" s="11">
        <v>30</v>
      </c>
      <c r="I21" s="223">
        <f>โค!F14+ปัจจัยผลิตทางการเกษตร!G13</f>
        <v>500000</v>
      </c>
    </row>
    <row r="22" spans="1:9" s="55" customFormat="1" ht="42">
      <c r="A22" s="33">
        <v>16</v>
      </c>
      <c r="B22" s="71" t="s">
        <v>497</v>
      </c>
      <c r="C22" s="17" t="s">
        <v>60</v>
      </c>
      <c r="D22" s="34" t="s">
        <v>61</v>
      </c>
      <c r="E22" s="34" t="s">
        <v>62</v>
      </c>
      <c r="F22" s="35">
        <v>8</v>
      </c>
      <c r="G22" s="18">
        <v>1741500</v>
      </c>
      <c r="H22" s="35">
        <v>57</v>
      </c>
      <c r="I22" s="229">
        <f>โครงสร้างพื้นฐานการเกษตร!G8</f>
        <v>1741500</v>
      </c>
    </row>
    <row r="23" spans="1:9" s="15" customFormat="1">
      <c r="A23" s="8">
        <v>17</v>
      </c>
      <c r="B23" s="44" t="s">
        <v>498</v>
      </c>
      <c r="C23" s="17" t="s">
        <v>63</v>
      </c>
      <c r="D23" s="14" t="s">
        <v>64</v>
      </c>
      <c r="E23" s="14" t="s">
        <v>560</v>
      </c>
      <c r="F23" s="11">
        <v>3</v>
      </c>
      <c r="G23" s="12">
        <v>4704000</v>
      </c>
      <c r="H23" s="11">
        <v>2240</v>
      </c>
      <c r="I23" s="225">
        <f>ไก่พื้นเมือง!F13</f>
        <v>4704000</v>
      </c>
    </row>
    <row r="24" spans="1:9" s="15" customFormat="1">
      <c r="A24" s="8">
        <v>18</v>
      </c>
      <c r="B24" s="44" t="s">
        <v>498</v>
      </c>
      <c r="C24" s="17" t="s">
        <v>65</v>
      </c>
      <c r="D24" s="14" t="s">
        <v>66</v>
      </c>
      <c r="E24" s="14" t="s">
        <v>560</v>
      </c>
      <c r="F24" s="11">
        <v>3</v>
      </c>
      <c r="G24" s="12">
        <v>1728300</v>
      </c>
      <c r="H24" s="11">
        <v>823</v>
      </c>
      <c r="I24" s="225">
        <f>ไก่พื้นเมือง!F14</f>
        <v>1728300</v>
      </c>
    </row>
    <row r="25" spans="1:9" s="15" customFormat="1">
      <c r="A25" s="8">
        <v>19</v>
      </c>
      <c r="B25" s="44" t="s">
        <v>498</v>
      </c>
      <c r="C25" s="17" t="s">
        <v>67</v>
      </c>
      <c r="D25" s="14" t="s">
        <v>68</v>
      </c>
      <c r="E25" s="14" t="s">
        <v>561</v>
      </c>
      <c r="F25" s="11">
        <v>3</v>
      </c>
      <c r="G25" s="12">
        <v>3834000</v>
      </c>
      <c r="H25" s="11">
        <v>852</v>
      </c>
      <c r="I25" s="225">
        <f>เป็ดเนื้อ!F10</f>
        <v>3834000</v>
      </c>
    </row>
    <row r="26" spans="1:9" s="15" customFormat="1">
      <c r="A26" s="8">
        <v>20</v>
      </c>
      <c r="B26" s="44" t="s">
        <v>498</v>
      </c>
      <c r="C26" s="17" t="s">
        <v>69</v>
      </c>
      <c r="D26" s="14" t="s">
        <v>70</v>
      </c>
      <c r="E26" s="14" t="s">
        <v>71</v>
      </c>
      <c r="F26" s="11">
        <v>3</v>
      </c>
      <c r="G26" s="12">
        <v>3397500</v>
      </c>
      <c r="H26" s="11">
        <v>755</v>
      </c>
      <c r="I26" s="223">
        <f>ไก่พื้นเมือง!F15</f>
        <v>3397500</v>
      </c>
    </row>
    <row r="27" spans="1:9" s="15" customFormat="1" ht="42">
      <c r="A27" s="8">
        <v>21</v>
      </c>
      <c r="B27" s="44" t="s">
        <v>498</v>
      </c>
      <c r="C27" s="17" t="s">
        <v>72</v>
      </c>
      <c r="D27" s="14" t="s">
        <v>73</v>
      </c>
      <c r="E27" s="14" t="s">
        <v>74</v>
      </c>
      <c r="F27" s="11">
        <v>3</v>
      </c>
      <c r="G27" s="12">
        <v>1966500</v>
      </c>
      <c r="H27" s="11">
        <v>437</v>
      </c>
      <c r="I27" s="223">
        <f>เป็ดไข่!F10</f>
        <v>1966500</v>
      </c>
    </row>
    <row r="28" spans="1:9" s="15" customFormat="1">
      <c r="A28" s="8">
        <v>22</v>
      </c>
      <c r="B28" s="44" t="s">
        <v>498</v>
      </c>
      <c r="C28" s="17" t="s">
        <v>75</v>
      </c>
      <c r="D28" s="14" t="s">
        <v>76</v>
      </c>
      <c r="E28" s="14" t="s">
        <v>77</v>
      </c>
      <c r="F28" s="11">
        <v>3</v>
      </c>
      <c r="G28" s="12">
        <v>57600</v>
      </c>
      <c r="H28" s="11">
        <v>18</v>
      </c>
      <c r="I28" s="223">
        <f>ไก่ไข่!F10</f>
        <v>57600</v>
      </c>
    </row>
    <row r="29" spans="1:9" s="15" customFormat="1">
      <c r="A29" s="8">
        <v>23</v>
      </c>
      <c r="B29" s="44" t="s">
        <v>498</v>
      </c>
      <c r="C29" s="17" t="s">
        <v>75</v>
      </c>
      <c r="D29" s="14" t="s">
        <v>78</v>
      </c>
      <c r="E29" s="14" t="s">
        <v>77</v>
      </c>
      <c r="F29" s="11">
        <v>3</v>
      </c>
      <c r="G29" s="12">
        <v>147200</v>
      </c>
      <c r="H29" s="11">
        <v>46</v>
      </c>
      <c r="I29" s="223">
        <f>ไก่ไข่!F11</f>
        <v>147200</v>
      </c>
    </row>
    <row r="30" spans="1:9">
      <c r="A30" s="8">
        <v>24</v>
      </c>
      <c r="B30" s="44" t="s">
        <v>498</v>
      </c>
      <c r="C30" s="17" t="s">
        <v>75</v>
      </c>
      <c r="D30" s="14" t="s">
        <v>79</v>
      </c>
      <c r="E30" s="14" t="s">
        <v>77</v>
      </c>
      <c r="F30" s="11">
        <v>3</v>
      </c>
      <c r="G30" s="12">
        <v>1158400</v>
      </c>
      <c r="H30" s="11">
        <v>362</v>
      </c>
      <c r="I30" s="223">
        <f>ไก่ไข่!F12</f>
        <v>1158400</v>
      </c>
    </row>
    <row r="31" spans="1:9">
      <c r="A31" s="8">
        <v>25</v>
      </c>
      <c r="B31" s="44" t="s">
        <v>498</v>
      </c>
      <c r="C31" s="17" t="s">
        <v>75</v>
      </c>
      <c r="D31" s="14" t="s">
        <v>79</v>
      </c>
      <c r="E31" s="14" t="s">
        <v>77</v>
      </c>
      <c r="F31" s="11">
        <v>3</v>
      </c>
      <c r="G31" s="12">
        <v>428800</v>
      </c>
      <c r="H31" s="11">
        <v>134</v>
      </c>
      <c r="I31" s="223">
        <f>ไก่ไข่!F13</f>
        <v>428800</v>
      </c>
    </row>
    <row r="32" spans="1:9">
      <c r="A32" s="8">
        <v>26</v>
      </c>
      <c r="B32" s="44" t="s">
        <v>498</v>
      </c>
      <c r="C32" s="17" t="s">
        <v>75</v>
      </c>
      <c r="D32" s="14" t="s">
        <v>80</v>
      </c>
      <c r="E32" s="14" t="s">
        <v>77</v>
      </c>
      <c r="F32" s="11">
        <v>3</v>
      </c>
      <c r="G32" s="12">
        <v>1648000</v>
      </c>
      <c r="H32" s="11">
        <v>515</v>
      </c>
      <c r="I32" s="223">
        <f>ไก่ไข่!F14</f>
        <v>1648000</v>
      </c>
    </row>
    <row r="33" spans="1:9" ht="42">
      <c r="A33" s="8">
        <v>27</v>
      </c>
      <c r="B33" s="44" t="s">
        <v>498</v>
      </c>
      <c r="C33" s="17" t="s">
        <v>75</v>
      </c>
      <c r="D33" s="14" t="s">
        <v>81</v>
      </c>
      <c r="E33" s="14" t="s">
        <v>77</v>
      </c>
      <c r="F33" s="11">
        <v>3</v>
      </c>
      <c r="G33" s="12">
        <v>278400</v>
      </c>
      <c r="H33" s="11">
        <v>87</v>
      </c>
      <c r="I33" s="223">
        <f>ไก่ไข่!F15</f>
        <v>278400</v>
      </c>
    </row>
    <row r="34" spans="1:9" ht="42">
      <c r="A34" s="8">
        <v>28</v>
      </c>
      <c r="B34" s="44" t="s">
        <v>498</v>
      </c>
      <c r="C34" s="17" t="s">
        <v>82</v>
      </c>
      <c r="D34" s="14" t="s">
        <v>83</v>
      </c>
      <c r="E34" s="14" t="s">
        <v>84</v>
      </c>
      <c r="F34" s="11">
        <v>3</v>
      </c>
      <c r="G34" s="12">
        <v>5149200</v>
      </c>
      <c r="H34" s="11">
        <v>2452</v>
      </c>
      <c r="I34" s="223">
        <f>ไก่พื้นเมือง!F16</f>
        <v>5149200</v>
      </c>
    </row>
    <row r="35" spans="1:9">
      <c r="A35" s="8">
        <v>29</v>
      </c>
      <c r="B35" s="44" t="s">
        <v>498</v>
      </c>
      <c r="C35" s="17" t="s">
        <v>75</v>
      </c>
      <c r="D35" s="14" t="s">
        <v>85</v>
      </c>
      <c r="E35" s="14" t="s">
        <v>77</v>
      </c>
      <c r="F35" s="11">
        <v>3</v>
      </c>
      <c r="G35" s="12">
        <v>1222400</v>
      </c>
      <c r="H35" s="11">
        <v>382</v>
      </c>
      <c r="I35" s="223">
        <f>ไก่ไข่!F16</f>
        <v>1222400</v>
      </c>
    </row>
    <row r="36" spans="1:9">
      <c r="A36" s="8">
        <v>30</v>
      </c>
      <c r="B36" s="44" t="s">
        <v>498</v>
      </c>
      <c r="C36" s="17" t="s">
        <v>75</v>
      </c>
      <c r="D36" s="14" t="s">
        <v>86</v>
      </c>
      <c r="E36" s="14" t="s">
        <v>77</v>
      </c>
      <c r="F36" s="11">
        <v>3</v>
      </c>
      <c r="G36" s="12">
        <v>278400</v>
      </c>
      <c r="H36" s="11">
        <v>87</v>
      </c>
      <c r="I36" s="223">
        <f>ไก่ไข่!F17</f>
        <v>278400</v>
      </c>
    </row>
    <row r="37" spans="1:9">
      <c r="A37" s="8">
        <v>31</v>
      </c>
      <c r="B37" s="44" t="s">
        <v>498</v>
      </c>
      <c r="C37" s="17" t="s">
        <v>75</v>
      </c>
      <c r="D37" s="14" t="s">
        <v>87</v>
      </c>
      <c r="E37" s="14" t="s">
        <v>77</v>
      </c>
      <c r="F37" s="11">
        <v>3</v>
      </c>
      <c r="G37" s="12">
        <v>947200</v>
      </c>
      <c r="H37" s="11">
        <v>296</v>
      </c>
      <c r="I37" s="223">
        <f>ไก่ไข่!F18</f>
        <v>947200</v>
      </c>
    </row>
    <row r="38" spans="1:9">
      <c r="A38" s="8">
        <v>32</v>
      </c>
      <c r="B38" s="44" t="s">
        <v>498</v>
      </c>
      <c r="C38" s="17" t="s">
        <v>75</v>
      </c>
      <c r="D38" s="14" t="s">
        <v>88</v>
      </c>
      <c r="E38" s="14" t="s">
        <v>77</v>
      </c>
      <c r="F38" s="11">
        <v>3</v>
      </c>
      <c r="G38" s="12">
        <v>371200</v>
      </c>
      <c r="H38" s="11">
        <v>116</v>
      </c>
      <c r="I38" s="223">
        <f>ไก่ไข่!F19</f>
        <v>371200</v>
      </c>
    </row>
    <row r="39" spans="1:9">
      <c r="A39" s="8">
        <v>33</v>
      </c>
      <c r="B39" s="44" t="s">
        <v>498</v>
      </c>
      <c r="C39" s="17" t="s">
        <v>75</v>
      </c>
      <c r="D39" s="14" t="s">
        <v>89</v>
      </c>
      <c r="E39" s="14" t="s">
        <v>77</v>
      </c>
      <c r="F39" s="11">
        <v>3</v>
      </c>
      <c r="G39" s="12">
        <v>1404800</v>
      </c>
      <c r="H39" s="11">
        <v>439</v>
      </c>
      <c r="I39" s="223">
        <f>ไก่ไข่!F20</f>
        <v>1404800</v>
      </c>
    </row>
    <row r="40" spans="1:9">
      <c r="A40" s="8">
        <v>34</v>
      </c>
      <c r="B40" s="44" t="s">
        <v>498</v>
      </c>
      <c r="C40" s="17" t="s">
        <v>75</v>
      </c>
      <c r="D40" s="14" t="s">
        <v>90</v>
      </c>
      <c r="E40" s="14" t="s">
        <v>77</v>
      </c>
      <c r="F40" s="11">
        <v>3</v>
      </c>
      <c r="G40" s="12">
        <v>3324800</v>
      </c>
      <c r="H40" s="11">
        <v>1039</v>
      </c>
      <c r="I40" s="223">
        <f>ไก่ไข่!F21</f>
        <v>3324800</v>
      </c>
    </row>
    <row r="41" spans="1:9">
      <c r="A41" s="8">
        <v>35</v>
      </c>
      <c r="B41" s="44" t="s">
        <v>498</v>
      </c>
      <c r="C41" s="17" t="s">
        <v>75</v>
      </c>
      <c r="D41" s="14" t="s">
        <v>91</v>
      </c>
      <c r="E41" s="14" t="s">
        <v>77</v>
      </c>
      <c r="F41" s="11">
        <v>3</v>
      </c>
      <c r="G41" s="12">
        <v>345600</v>
      </c>
      <c r="H41" s="11">
        <v>108</v>
      </c>
      <c r="I41" s="223">
        <f>ไก่ไข่!F22</f>
        <v>345600</v>
      </c>
    </row>
    <row r="42" spans="1:9">
      <c r="A42" s="8">
        <v>36</v>
      </c>
      <c r="B42" s="44" t="s">
        <v>498</v>
      </c>
      <c r="C42" s="17" t="s">
        <v>75</v>
      </c>
      <c r="D42" s="14" t="s">
        <v>92</v>
      </c>
      <c r="E42" s="14" t="s">
        <v>77</v>
      </c>
      <c r="F42" s="11">
        <v>3</v>
      </c>
      <c r="G42" s="12">
        <v>9979200</v>
      </c>
      <c r="H42" s="11">
        <v>2079</v>
      </c>
      <c r="I42" s="223">
        <f>ไก่ไข่!F23</f>
        <v>9979200</v>
      </c>
    </row>
    <row r="43" spans="1:9">
      <c r="A43" s="8">
        <v>37</v>
      </c>
      <c r="B43" s="44" t="s">
        <v>498</v>
      </c>
      <c r="C43" s="17" t="s">
        <v>93</v>
      </c>
      <c r="D43" s="14" t="s">
        <v>94</v>
      </c>
      <c r="E43" s="14" t="s">
        <v>84</v>
      </c>
      <c r="F43" s="11">
        <v>3</v>
      </c>
      <c r="G43" s="12">
        <v>1682800</v>
      </c>
      <c r="H43" s="11">
        <v>601</v>
      </c>
      <c r="I43" s="223">
        <f>ไก่พื้นเมือง!F17</f>
        <v>1682800</v>
      </c>
    </row>
    <row r="44" spans="1:9">
      <c r="A44" s="8">
        <v>38</v>
      </c>
      <c r="B44" s="44" t="s">
        <v>498</v>
      </c>
      <c r="C44" s="17" t="s">
        <v>95</v>
      </c>
      <c r="D44" s="14" t="s">
        <v>96</v>
      </c>
      <c r="E44" s="14" t="s">
        <v>95</v>
      </c>
      <c r="F44" s="11">
        <v>3</v>
      </c>
      <c r="G44" s="12">
        <v>1350000</v>
      </c>
      <c r="H44" s="11">
        <v>450</v>
      </c>
      <c r="I44" s="223">
        <f>เป็ดเนื้อ!F11</f>
        <v>1350000</v>
      </c>
    </row>
    <row r="45" spans="1:9" ht="42">
      <c r="A45" s="8">
        <v>39</v>
      </c>
      <c r="B45" s="44" t="s">
        <v>498</v>
      </c>
      <c r="C45" s="17" t="s">
        <v>670</v>
      </c>
      <c r="D45" s="14" t="s">
        <v>98</v>
      </c>
      <c r="E45" s="14" t="s">
        <v>99</v>
      </c>
      <c r="F45" s="11">
        <v>8</v>
      </c>
      <c r="G45" s="12">
        <v>726000</v>
      </c>
      <c r="H45" s="11">
        <v>484</v>
      </c>
      <c r="I45" s="223">
        <f>โครงสร้างพื้นฐานการเกษตร!G9</f>
        <v>726000</v>
      </c>
    </row>
    <row r="46" spans="1:9" ht="54.75" customHeight="1">
      <c r="A46" s="8">
        <v>40</v>
      </c>
      <c r="B46" s="44" t="s">
        <v>498</v>
      </c>
      <c r="C46" s="17" t="s">
        <v>100</v>
      </c>
      <c r="D46" s="14" t="s">
        <v>101</v>
      </c>
      <c r="E46" s="14" t="s">
        <v>102</v>
      </c>
      <c r="F46" s="11">
        <v>3</v>
      </c>
      <c r="G46" s="12">
        <v>2007600</v>
      </c>
      <c r="H46" s="11">
        <v>1434</v>
      </c>
      <c r="I46" s="223">
        <f>ไก่พื้นเมือง!F18</f>
        <v>2007600</v>
      </c>
    </row>
    <row r="47" spans="1:9" ht="51.75" customHeight="1">
      <c r="A47" s="8">
        <v>41</v>
      </c>
      <c r="B47" s="44" t="s">
        <v>515</v>
      </c>
      <c r="C47" s="9" t="s">
        <v>371</v>
      </c>
      <c r="D47" s="14" t="s">
        <v>372</v>
      </c>
      <c r="E47" s="14" t="s">
        <v>75</v>
      </c>
      <c r="F47" s="11">
        <v>3</v>
      </c>
      <c r="G47" s="12">
        <v>2088000</v>
      </c>
      <c r="H47" s="11">
        <v>1200</v>
      </c>
      <c r="I47" s="223">
        <f>ไก่ไข่!F24</f>
        <v>2088000</v>
      </c>
    </row>
    <row r="48" spans="1:9" ht="40.5" customHeight="1">
      <c r="A48" s="8">
        <v>42</v>
      </c>
      <c r="B48" s="44" t="s">
        <v>515</v>
      </c>
      <c r="C48" s="17" t="s">
        <v>373</v>
      </c>
      <c r="D48" s="14" t="s">
        <v>374</v>
      </c>
      <c r="E48" s="14" t="s">
        <v>373</v>
      </c>
      <c r="F48" s="11">
        <v>2</v>
      </c>
      <c r="G48" s="12">
        <v>960000</v>
      </c>
      <c r="H48" s="11">
        <v>1200</v>
      </c>
      <c r="I48" s="223">
        <f>ด้านการผลิตพืช!G10</f>
        <v>960000</v>
      </c>
    </row>
    <row r="49" spans="1:12" ht="43.5" customHeight="1">
      <c r="A49" s="8">
        <v>43</v>
      </c>
      <c r="B49" s="44" t="s">
        <v>515</v>
      </c>
      <c r="C49" s="17" t="s">
        <v>371</v>
      </c>
      <c r="D49" s="14" t="s">
        <v>375</v>
      </c>
      <c r="E49" s="14" t="s">
        <v>75</v>
      </c>
      <c r="F49" s="11">
        <v>3</v>
      </c>
      <c r="G49" s="12">
        <v>2088000</v>
      </c>
      <c r="H49" s="11">
        <v>1200</v>
      </c>
      <c r="I49" s="223">
        <f>ไก่ไข่!F25</f>
        <v>2088000</v>
      </c>
    </row>
    <row r="50" spans="1:12" ht="42">
      <c r="A50" s="8">
        <v>44</v>
      </c>
      <c r="B50" s="44" t="s">
        <v>515</v>
      </c>
      <c r="C50" s="17" t="s">
        <v>373</v>
      </c>
      <c r="D50" s="14" t="s">
        <v>374</v>
      </c>
      <c r="E50" s="14" t="s">
        <v>373</v>
      </c>
      <c r="F50" s="11">
        <v>2</v>
      </c>
      <c r="G50" s="12">
        <v>960000</v>
      </c>
      <c r="H50" s="11">
        <v>1200</v>
      </c>
      <c r="I50" s="223">
        <f>ด้านการผลิตพืช!G11</f>
        <v>960000</v>
      </c>
    </row>
    <row r="51" spans="1:12" ht="58.5" customHeight="1">
      <c r="A51" s="8">
        <v>45</v>
      </c>
      <c r="B51" s="44" t="s">
        <v>516</v>
      </c>
      <c r="C51" s="9" t="s">
        <v>376</v>
      </c>
      <c r="D51" s="14" t="s">
        <v>377</v>
      </c>
      <c r="E51" s="14" t="s">
        <v>378</v>
      </c>
      <c r="F51" s="11" t="s">
        <v>562</v>
      </c>
      <c r="G51" s="12">
        <v>1685800</v>
      </c>
      <c r="H51" s="11">
        <v>258</v>
      </c>
      <c r="I51" s="223">
        <f>ด้านการผลิตพืช!G12+เป็ดไข่!F11+ไก่ไข่!F26+ไก่พื้นเมือง!F19+ประมง!F10</f>
        <v>1685800</v>
      </c>
    </row>
    <row r="52" spans="1:12" ht="58.5" customHeight="1">
      <c r="A52" s="8">
        <v>46</v>
      </c>
      <c r="B52" s="44" t="s">
        <v>516</v>
      </c>
      <c r="C52" s="9" t="s">
        <v>376</v>
      </c>
      <c r="D52" s="14" t="s">
        <v>379</v>
      </c>
      <c r="E52" s="14" t="s">
        <v>378</v>
      </c>
      <c r="F52" s="11" t="s">
        <v>562</v>
      </c>
      <c r="G52" s="12">
        <v>2544700</v>
      </c>
      <c r="H52" s="11">
        <v>332</v>
      </c>
      <c r="I52" s="223">
        <f>ด้านการผลิตพืช!G13+เป็ดไข่!F12+ไก่ไข่!F27+ไก่พื้นเมือง!F20+ประมง!F11</f>
        <v>2544700</v>
      </c>
      <c r="K52" s="50"/>
    </row>
    <row r="53" spans="1:12" ht="57.75" customHeight="1">
      <c r="A53" s="8">
        <v>47</v>
      </c>
      <c r="B53" s="44" t="s">
        <v>516</v>
      </c>
      <c r="C53" s="9" t="s">
        <v>376</v>
      </c>
      <c r="D53" s="14" t="s">
        <v>380</v>
      </c>
      <c r="E53" s="14" t="s">
        <v>378</v>
      </c>
      <c r="F53" s="11" t="s">
        <v>562</v>
      </c>
      <c r="G53" s="12">
        <v>859900</v>
      </c>
      <c r="H53" s="11">
        <v>163</v>
      </c>
      <c r="I53" s="223">
        <f>ด้านการผลิตพืช!G14+เป็ดไข่!F13+ไก่ไข่!F28+ไก่พื้นเมือง!F21+ประมง!F12</f>
        <v>859900</v>
      </c>
      <c r="K53" s="50"/>
    </row>
    <row r="54" spans="1:12" s="26" customFormat="1" ht="50.25" customHeight="1">
      <c r="A54" s="204">
        <v>48</v>
      </c>
      <c r="B54" s="212" t="s">
        <v>516</v>
      </c>
      <c r="C54" s="205" t="s">
        <v>381</v>
      </c>
      <c r="D54" s="206" t="s">
        <v>382</v>
      </c>
      <c r="E54" s="206" t="s">
        <v>684</v>
      </c>
      <c r="F54" s="207" t="s">
        <v>672</v>
      </c>
      <c r="G54" s="12">
        <v>1067200</v>
      </c>
      <c r="H54" s="207">
        <v>133</v>
      </c>
      <c r="I54" s="227">
        <f>ประมง!F13+ไก่พื้นเมือง!F22</f>
        <v>1067200</v>
      </c>
      <c r="J54" s="26" t="s">
        <v>671</v>
      </c>
    </row>
    <row r="55" spans="1:12" ht="58.5" customHeight="1">
      <c r="A55" s="8">
        <v>49</v>
      </c>
      <c r="B55" s="44" t="s">
        <v>516</v>
      </c>
      <c r="C55" s="9" t="s">
        <v>381</v>
      </c>
      <c r="D55" s="14" t="s">
        <v>383</v>
      </c>
      <c r="E55" s="14" t="s">
        <v>378</v>
      </c>
      <c r="F55" s="11" t="s">
        <v>562</v>
      </c>
      <c r="G55" s="18">
        <v>2284400</v>
      </c>
      <c r="H55" s="35">
        <v>350</v>
      </c>
      <c r="I55" s="223">
        <f>ด้านการผลิตพืช!G15+เป็ดไข่!F14+ไก่ไข่!F29+ไก่พื้นเมือง!F23+ประมง!F14</f>
        <v>2284400</v>
      </c>
      <c r="K55" s="50"/>
    </row>
    <row r="56" spans="1:12" ht="53.25" customHeight="1">
      <c r="A56" s="8">
        <v>50</v>
      </c>
      <c r="B56" s="44" t="s">
        <v>516</v>
      </c>
      <c r="C56" s="9" t="s">
        <v>376</v>
      </c>
      <c r="D56" s="14" t="s">
        <v>384</v>
      </c>
      <c r="E56" s="14" t="s">
        <v>378</v>
      </c>
      <c r="F56" s="11" t="s">
        <v>562</v>
      </c>
      <c r="G56" s="12">
        <v>2249900</v>
      </c>
      <c r="H56" s="35">
        <v>304</v>
      </c>
      <c r="I56" s="223">
        <f>ด้านการผลิตพืช!G16+เป็ดไข่!F15+ไก่ไข่!F31+ไก่พื้นเมือง!F24+ประมง!F15</f>
        <v>2249900</v>
      </c>
      <c r="K56" s="50"/>
    </row>
    <row r="57" spans="1:12" ht="56.25" customHeight="1">
      <c r="A57" s="8">
        <v>51</v>
      </c>
      <c r="B57" s="44" t="s">
        <v>516</v>
      </c>
      <c r="C57" s="9" t="s">
        <v>381</v>
      </c>
      <c r="D57" s="14" t="s">
        <v>385</v>
      </c>
      <c r="E57" s="14" t="s">
        <v>378</v>
      </c>
      <c r="F57" s="11" t="s">
        <v>562</v>
      </c>
      <c r="G57" s="12">
        <v>513400</v>
      </c>
      <c r="H57" s="35">
        <v>76</v>
      </c>
      <c r="I57" s="223">
        <f>ด้านการผลิตพืช!G17+เป็ดไข่!F16+ไก่ไข่!F32+ไก่พื้นเมือง!F25+ประมง!F16</f>
        <v>513400</v>
      </c>
      <c r="K57" s="50"/>
    </row>
    <row r="58" spans="1:12" ht="54.75" customHeight="1">
      <c r="A58" s="8">
        <v>52</v>
      </c>
      <c r="B58" s="44" t="s">
        <v>516</v>
      </c>
      <c r="C58" s="9" t="s">
        <v>381</v>
      </c>
      <c r="D58" s="14" t="s">
        <v>386</v>
      </c>
      <c r="E58" s="14" t="s">
        <v>589</v>
      </c>
      <c r="F58" s="11" t="s">
        <v>590</v>
      </c>
      <c r="G58" s="12">
        <v>788400</v>
      </c>
      <c r="H58" s="35">
        <v>290</v>
      </c>
      <c r="I58" s="223">
        <f>ด้านการผลิตพืช!G18+ประมง!F17</f>
        <v>788400</v>
      </c>
    </row>
    <row r="59" spans="1:12" ht="60.75" customHeight="1">
      <c r="A59" s="8">
        <v>53</v>
      </c>
      <c r="B59" s="44" t="s">
        <v>516</v>
      </c>
      <c r="C59" s="9" t="s">
        <v>381</v>
      </c>
      <c r="D59" s="14" t="s">
        <v>387</v>
      </c>
      <c r="E59" s="14" t="s">
        <v>378</v>
      </c>
      <c r="F59" s="11" t="s">
        <v>562</v>
      </c>
      <c r="G59" s="12">
        <v>3062600</v>
      </c>
      <c r="H59" s="35">
        <v>488</v>
      </c>
      <c r="I59" s="223">
        <f>ด้านการผลิตพืช!G19+เป็ดไข่!F17+ไก่ไข่!F33+ไก่พื้นเมือง!F26+ประมง!F18</f>
        <v>3062600</v>
      </c>
      <c r="K59" s="50"/>
    </row>
    <row r="60" spans="1:12" s="26" customFormat="1" ht="51.75" customHeight="1">
      <c r="A60" s="204">
        <v>54</v>
      </c>
      <c r="B60" s="212" t="s">
        <v>516</v>
      </c>
      <c r="C60" s="205" t="s">
        <v>381</v>
      </c>
      <c r="D60" s="206" t="s">
        <v>388</v>
      </c>
      <c r="E60" s="206" t="s">
        <v>378</v>
      </c>
      <c r="F60" s="207" t="s">
        <v>562</v>
      </c>
      <c r="G60" s="208">
        <v>1922700</v>
      </c>
      <c r="H60" s="207">
        <v>296</v>
      </c>
      <c r="I60" s="227">
        <f>ด้านการผลิตพืช!G20+เป็ดไข่!F18+ไก่ไข่!F34+ไก่พื้นเมือง!F27+ประมง!F19</f>
        <v>1922700</v>
      </c>
      <c r="K60" s="226"/>
      <c r="L60" s="226"/>
    </row>
    <row r="61" spans="1:12" ht="58.5" customHeight="1">
      <c r="A61" s="8">
        <v>55</v>
      </c>
      <c r="B61" s="44" t="s">
        <v>516</v>
      </c>
      <c r="C61" s="9" t="s">
        <v>381</v>
      </c>
      <c r="D61" s="14" t="s">
        <v>389</v>
      </c>
      <c r="E61" s="14" t="s">
        <v>378</v>
      </c>
      <c r="F61" s="11" t="s">
        <v>562</v>
      </c>
      <c r="G61" s="12">
        <v>340400</v>
      </c>
      <c r="H61" s="11">
        <v>53</v>
      </c>
      <c r="I61" s="223">
        <f>ด้านการผลิตพืช!G21+เป็ดไข่!F19+ไก่ไข่!F35+ไก่พื้นเมือง!F28+ประมง!F20</f>
        <v>340400</v>
      </c>
    </row>
    <row r="62" spans="1:12" ht="61.5" customHeight="1">
      <c r="A62" s="8">
        <v>56</v>
      </c>
      <c r="B62" s="44" t="s">
        <v>516</v>
      </c>
      <c r="C62" s="9" t="s">
        <v>381</v>
      </c>
      <c r="D62" s="14" t="s">
        <v>390</v>
      </c>
      <c r="E62" s="14" t="s">
        <v>378</v>
      </c>
      <c r="F62" s="11" t="s">
        <v>562</v>
      </c>
      <c r="G62" s="18">
        <v>1293500</v>
      </c>
      <c r="H62" s="35">
        <v>206</v>
      </c>
      <c r="I62" s="223">
        <f>ด้านการผลิตพืช!G22+เป็ดไข่!F20+ไก่ไข่!F36+ไก่พื้นเมือง!F29+ประมง!F21</f>
        <v>1293500</v>
      </c>
    </row>
    <row r="63" spans="1:12" ht="48.75" customHeight="1">
      <c r="A63" s="8">
        <v>57</v>
      </c>
      <c r="B63" s="44" t="s">
        <v>516</v>
      </c>
      <c r="C63" s="9" t="s">
        <v>381</v>
      </c>
      <c r="D63" s="14" t="s">
        <v>391</v>
      </c>
      <c r="E63" s="14" t="s">
        <v>378</v>
      </c>
      <c r="F63" s="11" t="s">
        <v>562</v>
      </c>
      <c r="G63" s="18">
        <v>1679600</v>
      </c>
      <c r="H63" s="35">
        <v>306</v>
      </c>
      <c r="I63" s="223">
        <f>ด้านการผลิตพืช!G23+เป็ดไข่!F21+ไก่ไข่!F37+ไก่พื้นเมือง!F30+ประมง!F22</f>
        <v>1679600</v>
      </c>
    </row>
    <row r="64" spans="1:12" ht="66.75" customHeight="1">
      <c r="A64" s="8">
        <v>58</v>
      </c>
      <c r="B64" s="44" t="s">
        <v>516</v>
      </c>
      <c r="C64" s="9" t="s">
        <v>381</v>
      </c>
      <c r="D64" s="14" t="s">
        <v>392</v>
      </c>
      <c r="E64" s="14" t="s">
        <v>378</v>
      </c>
      <c r="F64" s="11" t="s">
        <v>562</v>
      </c>
      <c r="G64" s="18">
        <v>985300</v>
      </c>
      <c r="H64" s="35">
        <v>146</v>
      </c>
      <c r="I64" s="223">
        <f>ด้านการผลิตพืช!G24+เป็ดไข่!F22+ไก่ไข่!F38+ไก่พื้นเมือง!F31+ประมง!F23</f>
        <v>985300</v>
      </c>
    </row>
    <row r="65" spans="1:10" s="36" customFormat="1" ht="54" customHeight="1">
      <c r="A65" s="52">
        <v>59</v>
      </c>
      <c r="B65" s="233" t="s">
        <v>516</v>
      </c>
      <c r="C65" s="56" t="s">
        <v>381</v>
      </c>
      <c r="D65" s="34" t="s">
        <v>393</v>
      </c>
      <c r="E65" s="34" t="s">
        <v>378</v>
      </c>
      <c r="F65" s="54" t="s">
        <v>562</v>
      </c>
      <c r="G65" s="51">
        <v>1370800</v>
      </c>
      <c r="H65" s="54">
        <v>247</v>
      </c>
      <c r="I65" s="232">
        <f>ด้านการผลิตพืช!G25+เป็ดไข่!F23+ไก่ไข่!F39+ไก่พื้นเมือง!F32+ประมง!F24</f>
        <v>1370800</v>
      </c>
    </row>
    <row r="66" spans="1:10" s="26" customFormat="1" ht="47.25" customHeight="1">
      <c r="A66" s="204">
        <v>60</v>
      </c>
      <c r="B66" s="212" t="s">
        <v>516</v>
      </c>
      <c r="C66" s="205" t="s">
        <v>376</v>
      </c>
      <c r="D66" s="206" t="s">
        <v>394</v>
      </c>
      <c r="E66" s="206" t="s">
        <v>378</v>
      </c>
      <c r="F66" s="207" t="s">
        <v>562</v>
      </c>
      <c r="G66" s="208">
        <v>451800</v>
      </c>
      <c r="H66" s="207">
        <v>116</v>
      </c>
      <c r="I66" s="227">
        <f>ด้านการผลิตพืช!G26+เป็ดไข่!F24+ไก่ไข่!F40+ไก่พื้นเมือง!F33+ประมง!F25</f>
        <v>451800</v>
      </c>
      <c r="J66" s="224" t="s">
        <v>657</v>
      </c>
    </row>
    <row r="67" spans="1:10" ht="56.25" customHeight="1">
      <c r="A67" s="8">
        <v>61</v>
      </c>
      <c r="B67" s="44" t="s">
        <v>516</v>
      </c>
      <c r="C67" s="9" t="s">
        <v>381</v>
      </c>
      <c r="D67" s="14" t="s">
        <v>455</v>
      </c>
      <c r="E67" s="14" t="s">
        <v>378</v>
      </c>
      <c r="F67" s="11" t="s">
        <v>562</v>
      </c>
      <c r="G67" s="18">
        <v>586200</v>
      </c>
      <c r="H67" s="35">
        <v>93</v>
      </c>
      <c r="I67" s="223">
        <f>ด้านการผลิตพืช!G27+เป็ดไข่!F25+ไก่ไข่!F41+ไก่พื้นเมือง!F34+ประมง!F26</f>
        <v>586200</v>
      </c>
    </row>
    <row r="68" spans="1:10" s="36" customFormat="1" ht="61.5" customHeight="1">
      <c r="A68" s="33">
        <v>62</v>
      </c>
      <c r="B68" s="71" t="s">
        <v>516</v>
      </c>
      <c r="C68" s="17" t="s">
        <v>381</v>
      </c>
      <c r="D68" s="34" t="s">
        <v>395</v>
      </c>
      <c r="E68" s="34" t="s">
        <v>378</v>
      </c>
      <c r="F68" s="35" t="s">
        <v>562</v>
      </c>
      <c r="G68" s="18">
        <v>1316300</v>
      </c>
      <c r="H68" s="35">
        <v>214</v>
      </c>
      <c r="I68" s="232">
        <f>ด้านการผลิตพืช!G28+เป็ดไข่!F26+ไก่ไข่!F42+ไก่พื้นเมือง!F35+ประมง!F27</f>
        <v>1316300</v>
      </c>
    </row>
    <row r="69" spans="1:10" ht="58.5" customHeight="1">
      <c r="A69" s="8">
        <v>63</v>
      </c>
      <c r="B69" s="44" t="s">
        <v>516</v>
      </c>
      <c r="C69" s="9" t="s">
        <v>381</v>
      </c>
      <c r="D69" s="14" t="s">
        <v>396</v>
      </c>
      <c r="E69" s="14" t="s">
        <v>378</v>
      </c>
      <c r="F69" s="11" t="s">
        <v>562</v>
      </c>
      <c r="G69" s="18">
        <v>1010300</v>
      </c>
      <c r="H69" s="35">
        <v>114</v>
      </c>
      <c r="I69" s="223">
        <f>ด้านการผลิตพืช!G29+เป็ดไข่!F27+ไก่ไข่!F43+ไก่พื้นเมือง!F36+ประมง!F28</f>
        <v>1010300</v>
      </c>
    </row>
    <row r="70" spans="1:10" s="36" customFormat="1" ht="60.75" customHeight="1">
      <c r="A70" s="33">
        <v>64</v>
      </c>
      <c r="B70" s="71" t="s">
        <v>516</v>
      </c>
      <c r="C70" s="17" t="s">
        <v>381</v>
      </c>
      <c r="D70" s="34" t="s">
        <v>397</v>
      </c>
      <c r="E70" s="34" t="s">
        <v>378</v>
      </c>
      <c r="F70" s="35" t="s">
        <v>562</v>
      </c>
      <c r="G70" s="18">
        <v>1551700</v>
      </c>
      <c r="H70" s="35">
        <v>247</v>
      </c>
      <c r="I70" s="232">
        <f>ด้านการผลิตพืช!G30+เป็ดไข่!F28+ไก่ไข่!F44+ไก่พื้นเมือง!F37+ประมง!F29</f>
        <v>1551700</v>
      </c>
      <c r="J70" s="228" t="s">
        <v>689</v>
      </c>
    </row>
    <row r="71" spans="1:10" ht="54.75" customHeight="1">
      <c r="A71" s="8">
        <v>65</v>
      </c>
      <c r="B71" s="44" t="s">
        <v>516</v>
      </c>
      <c r="C71" s="9" t="s">
        <v>376</v>
      </c>
      <c r="D71" s="14" t="s">
        <v>398</v>
      </c>
      <c r="E71" s="14" t="s">
        <v>667</v>
      </c>
      <c r="F71" s="11" t="s">
        <v>562</v>
      </c>
      <c r="G71" s="18">
        <v>1023600</v>
      </c>
      <c r="H71" s="35">
        <v>216</v>
      </c>
      <c r="I71" s="223">
        <f>ด้านการผลิตพืช!G31+เป็ดไข่!F29+ไก่ไข่!F45+ประมง!F30</f>
        <v>1023600</v>
      </c>
    </row>
    <row r="72" spans="1:10" ht="55.5" customHeight="1">
      <c r="A72" s="8">
        <v>66</v>
      </c>
      <c r="B72" s="44" t="s">
        <v>516</v>
      </c>
      <c r="C72" s="9" t="s">
        <v>381</v>
      </c>
      <c r="D72" s="14" t="s">
        <v>399</v>
      </c>
      <c r="E72" s="14" t="s">
        <v>378</v>
      </c>
      <c r="F72" s="11" t="s">
        <v>562</v>
      </c>
      <c r="G72" s="18">
        <v>439200</v>
      </c>
      <c r="H72" s="35">
        <v>63</v>
      </c>
      <c r="I72" s="223">
        <f>ด้านการผลิตพืช!G32+เป็ดไข่!F30+ไก่ไข่!F46+ไก่พื้นเมือง!F38+ประมง!F31</f>
        <v>439200</v>
      </c>
    </row>
    <row r="73" spans="1:10" ht="61.5" customHeight="1">
      <c r="A73" s="8">
        <v>67</v>
      </c>
      <c r="B73" s="44" t="s">
        <v>516</v>
      </c>
      <c r="C73" s="9" t="s">
        <v>381</v>
      </c>
      <c r="D73" s="14" t="s">
        <v>400</v>
      </c>
      <c r="E73" s="14" t="s">
        <v>668</v>
      </c>
      <c r="F73" s="11" t="s">
        <v>562</v>
      </c>
      <c r="G73" s="18">
        <v>102300</v>
      </c>
      <c r="H73" s="35">
        <v>14</v>
      </c>
      <c r="I73" s="223">
        <f>ด้านการผลิตพืช!G33+ไก่ไข่!F47+ไก่พื้นเมือง!F39+ประมง!F32</f>
        <v>102300</v>
      </c>
    </row>
    <row r="74" spans="1:10" ht="56.25" customHeight="1">
      <c r="A74" s="8">
        <v>68</v>
      </c>
      <c r="B74" s="44" t="s">
        <v>516</v>
      </c>
      <c r="C74" s="9" t="s">
        <v>381</v>
      </c>
      <c r="D74" s="14" t="s">
        <v>401</v>
      </c>
      <c r="E74" s="14" t="s">
        <v>667</v>
      </c>
      <c r="F74" s="11" t="s">
        <v>562</v>
      </c>
      <c r="G74" s="18">
        <v>130900</v>
      </c>
      <c r="H74" s="35">
        <v>12</v>
      </c>
      <c r="I74" s="223">
        <f>ด้านการผลิตพืช!G34+เป็ดไข่!F31+ไก่ไข่!F48+ประมง!F33</f>
        <v>130900</v>
      </c>
    </row>
    <row r="75" spans="1:10" ht="48" customHeight="1">
      <c r="A75" s="8">
        <v>69</v>
      </c>
      <c r="B75" s="44" t="s">
        <v>508</v>
      </c>
      <c r="C75" s="9" t="s">
        <v>241</v>
      </c>
      <c r="D75" s="14" t="s">
        <v>242</v>
      </c>
      <c r="E75" s="14" t="s">
        <v>243</v>
      </c>
      <c r="F75" s="11">
        <v>6</v>
      </c>
      <c r="G75" s="12">
        <v>1530000</v>
      </c>
      <c r="H75" s="11">
        <v>973</v>
      </c>
      <c r="I75" s="223">
        <f>ปัจจัยผลิตทางการเกษตร!G15</f>
        <v>1530000</v>
      </c>
    </row>
    <row r="76" spans="1:10" ht="42">
      <c r="A76" s="8">
        <v>70</v>
      </c>
      <c r="B76" s="44" t="s">
        <v>514</v>
      </c>
      <c r="C76" s="9" t="s">
        <v>325</v>
      </c>
      <c r="D76" s="14" t="s">
        <v>326</v>
      </c>
      <c r="E76" s="14" t="s">
        <v>343</v>
      </c>
      <c r="F76" s="11">
        <v>3</v>
      </c>
      <c r="G76" s="12">
        <v>168000</v>
      </c>
      <c r="H76" s="11">
        <v>20</v>
      </c>
      <c r="I76" s="223">
        <f>ไก่ไข่!F53</f>
        <v>168000</v>
      </c>
    </row>
    <row r="77" spans="1:10">
      <c r="A77" s="8">
        <v>71</v>
      </c>
      <c r="B77" s="44" t="s">
        <v>514</v>
      </c>
      <c r="C77" s="9" t="s">
        <v>328</v>
      </c>
      <c r="D77" s="14" t="s">
        <v>329</v>
      </c>
      <c r="E77" s="14" t="s">
        <v>328</v>
      </c>
      <c r="F77" s="11">
        <v>3</v>
      </c>
      <c r="G77" s="12">
        <v>220000</v>
      </c>
      <c r="H77" s="11">
        <v>10</v>
      </c>
      <c r="I77" s="223">
        <f>เป็ดเนื้อ!F12</f>
        <v>220000</v>
      </c>
    </row>
    <row r="78" spans="1:10">
      <c r="A78" s="8">
        <v>72</v>
      </c>
      <c r="B78" s="44" t="s">
        <v>514</v>
      </c>
      <c r="C78" s="9" t="s">
        <v>330</v>
      </c>
      <c r="D78" s="14" t="s">
        <v>331</v>
      </c>
      <c r="E78" s="14" t="s">
        <v>332</v>
      </c>
      <c r="F78" s="11">
        <v>3</v>
      </c>
      <c r="G78" s="12">
        <v>162000</v>
      </c>
      <c r="H78" s="11">
        <v>15</v>
      </c>
      <c r="I78" s="223">
        <f>เป็ดเนื้อ!F13</f>
        <v>162000</v>
      </c>
    </row>
    <row r="79" spans="1:10">
      <c r="A79" s="8">
        <v>73</v>
      </c>
      <c r="B79" s="44" t="s">
        <v>514</v>
      </c>
      <c r="C79" s="9" t="s">
        <v>333</v>
      </c>
      <c r="D79" s="14" t="s">
        <v>334</v>
      </c>
      <c r="E79" s="14" t="s">
        <v>335</v>
      </c>
      <c r="F79" s="11">
        <v>3</v>
      </c>
      <c r="G79" s="12">
        <v>230400</v>
      </c>
      <c r="H79" s="11">
        <v>96</v>
      </c>
      <c r="I79" s="223">
        <f>เป็ดเนื้อ!F14</f>
        <v>230400</v>
      </c>
    </row>
    <row r="80" spans="1:10" ht="42">
      <c r="A80" s="8">
        <v>74</v>
      </c>
      <c r="B80" s="44" t="s">
        <v>514</v>
      </c>
      <c r="C80" s="9" t="s">
        <v>336</v>
      </c>
      <c r="D80" s="14" t="s">
        <v>547</v>
      </c>
      <c r="E80" s="14" t="s">
        <v>336</v>
      </c>
      <c r="F80" s="11">
        <v>3</v>
      </c>
      <c r="G80" s="12">
        <v>78000</v>
      </c>
      <c r="H80" s="11">
        <v>20</v>
      </c>
      <c r="I80" s="223">
        <f>เป็ดไข่!F32</f>
        <v>78000</v>
      </c>
    </row>
    <row r="81" spans="1:9">
      <c r="A81" s="8">
        <v>75</v>
      </c>
      <c r="B81" s="44" t="s">
        <v>514</v>
      </c>
      <c r="C81" s="9" t="s">
        <v>337</v>
      </c>
      <c r="D81" s="14" t="s">
        <v>338</v>
      </c>
      <c r="E81" s="14" t="s">
        <v>336</v>
      </c>
      <c r="F81" s="11">
        <v>3</v>
      </c>
      <c r="G81" s="12">
        <v>117000</v>
      </c>
      <c r="H81" s="11">
        <v>30</v>
      </c>
      <c r="I81" s="223">
        <f>เป็ดไข่!F33</f>
        <v>117000</v>
      </c>
    </row>
    <row r="82" spans="1:9" ht="42">
      <c r="A82" s="8">
        <v>76</v>
      </c>
      <c r="B82" s="44" t="s">
        <v>514</v>
      </c>
      <c r="C82" s="9" t="s">
        <v>339</v>
      </c>
      <c r="D82" s="14" t="s">
        <v>340</v>
      </c>
      <c r="E82" s="14" t="s">
        <v>339</v>
      </c>
      <c r="F82" s="11">
        <v>3</v>
      </c>
      <c r="G82" s="12">
        <v>150000</v>
      </c>
      <c r="H82" s="11">
        <v>25</v>
      </c>
      <c r="I82" s="223">
        <f>ไก่พื้นเมือง!F40</f>
        <v>150000</v>
      </c>
    </row>
    <row r="83" spans="1:9" ht="27" customHeight="1">
      <c r="A83" s="8">
        <v>77</v>
      </c>
      <c r="B83" s="44" t="s">
        <v>514</v>
      </c>
      <c r="C83" s="9" t="s">
        <v>341</v>
      </c>
      <c r="D83" s="14" t="s">
        <v>342</v>
      </c>
      <c r="E83" s="14" t="s">
        <v>343</v>
      </c>
      <c r="F83" s="11">
        <v>3</v>
      </c>
      <c r="G83" s="12">
        <v>76000</v>
      </c>
      <c r="H83" s="11">
        <v>20</v>
      </c>
      <c r="I83" s="223">
        <f>ไก่ไข่!F49</f>
        <v>76000</v>
      </c>
    </row>
    <row r="84" spans="1:9" ht="27" customHeight="1">
      <c r="A84" s="8">
        <v>78</v>
      </c>
      <c r="B84" s="44" t="s">
        <v>514</v>
      </c>
      <c r="C84" s="9" t="s">
        <v>344</v>
      </c>
      <c r="D84" s="14" t="s">
        <v>345</v>
      </c>
      <c r="E84" s="14" t="s">
        <v>75</v>
      </c>
      <c r="F84" s="11">
        <v>3</v>
      </c>
      <c r="G84" s="12">
        <v>72000</v>
      </c>
      <c r="H84" s="11">
        <v>10</v>
      </c>
      <c r="I84" s="223">
        <f>ไก่ไข่!F50</f>
        <v>72000</v>
      </c>
    </row>
    <row r="85" spans="1:9" ht="27" customHeight="1">
      <c r="A85" s="8">
        <v>79</v>
      </c>
      <c r="B85" s="44" t="s">
        <v>514</v>
      </c>
      <c r="C85" s="9" t="s">
        <v>75</v>
      </c>
      <c r="D85" s="14" t="s">
        <v>346</v>
      </c>
      <c r="E85" s="14" t="s">
        <v>343</v>
      </c>
      <c r="F85" s="11">
        <v>3</v>
      </c>
      <c r="G85" s="12">
        <v>108000</v>
      </c>
      <c r="H85" s="11">
        <v>20</v>
      </c>
      <c r="I85" s="223">
        <f>ไก่ไข่!F51</f>
        <v>108000</v>
      </c>
    </row>
    <row r="86" spans="1:9">
      <c r="A86" s="8">
        <v>80</v>
      </c>
      <c r="B86" s="44" t="s">
        <v>514</v>
      </c>
      <c r="C86" s="9" t="s">
        <v>347</v>
      </c>
      <c r="D86" s="14" t="s">
        <v>348</v>
      </c>
      <c r="E86" s="14" t="s">
        <v>347</v>
      </c>
      <c r="F86" s="11">
        <v>3</v>
      </c>
      <c r="G86" s="12">
        <v>252000</v>
      </c>
      <c r="H86" s="11">
        <v>30</v>
      </c>
      <c r="I86" s="223">
        <f>เป็ดไข่!F34</f>
        <v>252000</v>
      </c>
    </row>
    <row r="87" spans="1:9">
      <c r="A87" s="8">
        <v>81</v>
      </c>
      <c r="B87" s="44" t="s">
        <v>514</v>
      </c>
      <c r="C87" s="9" t="s">
        <v>347</v>
      </c>
      <c r="D87" s="14" t="s">
        <v>349</v>
      </c>
      <c r="E87" s="14" t="s">
        <v>347</v>
      </c>
      <c r="F87" s="11">
        <v>3</v>
      </c>
      <c r="G87" s="12">
        <v>108000</v>
      </c>
      <c r="H87" s="11">
        <v>20</v>
      </c>
      <c r="I87" s="223">
        <f>เป็ดไข่!F35</f>
        <v>108000</v>
      </c>
    </row>
    <row r="88" spans="1:9" ht="42">
      <c r="A88" s="8">
        <v>82</v>
      </c>
      <c r="B88" s="44" t="s">
        <v>514</v>
      </c>
      <c r="C88" s="9" t="s">
        <v>350</v>
      </c>
      <c r="D88" s="14" t="s">
        <v>351</v>
      </c>
      <c r="E88" s="14" t="s">
        <v>350</v>
      </c>
      <c r="F88" s="11">
        <v>3</v>
      </c>
      <c r="G88" s="12">
        <v>132300</v>
      </c>
      <c r="H88" s="11">
        <v>49</v>
      </c>
      <c r="I88" s="223">
        <f>เป็ดไข่!F36</f>
        <v>132300</v>
      </c>
    </row>
    <row r="89" spans="1:9">
      <c r="A89" s="8">
        <v>83</v>
      </c>
      <c r="B89" s="44" t="s">
        <v>514</v>
      </c>
      <c r="C89" s="9" t="s">
        <v>343</v>
      </c>
      <c r="D89" s="14" t="s">
        <v>352</v>
      </c>
      <c r="E89" s="14" t="s">
        <v>343</v>
      </c>
      <c r="F89" s="11">
        <v>3</v>
      </c>
      <c r="G89" s="12">
        <v>108000</v>
      </c>
      <c r="H89" s="11">
        <v>20</v>
      </c>
      <c r="I89" s="223">
        <f>ไก่ไข่!F52</f>
        <v>108000</v>
      </c>
    </row>
    <row r="90" spans="1:9">
      <c r="A90" s="8">
        <v>84</v>
      </c>
      <c r="B90" s="44" t="s">
        <v>514</v>
      </c>
      <c r="C90" s="9" t="s">
        <v>336</v>
      </c>
      <c r="D90" s="14" t="s">
        <v>353</v>
      </c>
      <c r="E90" s="14" t="s">
        <v>354</v>
      </c>
      <c r="F90" s="11">
        <v>3</v>
      </c>
      <c r="G90" s="12">
        <v>133200</v>
      </c>
      <c r="H90" s="11">
        <v>30</v>
      </c>
      <c r="I90" s="223">
        <f>เป็ดไข่!F37</f>
        <v>133200</v>
      </c>
    </row>
    <row r="91" spans="1:9">
      <c r="A91" s="8">
        <v>85</v>
      </c>
      <c r="B91" s="44" t="s">
        <v>514</v>
      </c>
      <c r="C91" s="9" t="s">
        <v>343</v>
      </c>
      <c r="D91" s="14" t="s">
        <v>355</v>
      </c>
      <c r="E91" s="14" t="s">
        <v>343</v>
      </c>
      <c r="F91" s="11">
        <v>3</v>
      </c>
      <c r="G91" s="12">
        <v>108000</v>
      </c>
      <c r="H91" s="11">
        <v>20</v>
      </c>
      <c r="I91" s="223">
        <f>ไก่ไข่!F54</f>
        <v>108000</v>
      </c>
    </row>
    <row r="92" spans="1:9" ht="42">
      <c r="A92" s="8">
        <v>86</v>
      </c>
      <c r="B92" s="44" t="s">
        <v>514</v>
      </c>
      <c r="C92" s="9" t="s">
        <v>343</v>
      </c>
      <c r="D92" s="14" t="s">
        <v>356</v>
      </c>
      <c r="E92" s="14" t="s">
        <v>343</v>
      </c>
      <c r="F92" s="11">
        <v>3</v>
      </c>
      <c r="G92" s="12">
        <v>108000</v>
      </c>
      <c r="H92" s="11">
        <v>20</v>
      </c>
      <c r="I92" s="223">
        <f>ไก่ไข่!F55</f>
        <v>108000</v>
      </c>
    </row>
    <row r="93" spans="1:9" ht="42">
      <c r="A93" s="8">
        <v>87</v>
      </c>
      <c r="B93" s="44" t="s">
        <v>514</v>
      </c>
      <c r="C93" s="9" t="s">
        <v>343</v>
      </c>
      <c r="D93" s="14" t="s">
        <v>357</v>
      </c>
      <c r="E93" s="14" t="s">
        <v>343</v>
      </c>
      <c r="F93" s="11">
        <v>3</v>
      </c>
      <c r="G93" s="12">
        <v>108000</v>
      </c>
      <c r="H93" s="11">
        <v>20</v>
      </c>
      <c r="I93" s="223">
        <f>ไก่ไข่!F56</f>
        <v>108000</v>
      </c>
    </row>
    <row r="94" spans="1:9" ht="42">
      <c r="A94" s="8">
        <v>88</v>
      </c>
      <c r="B94" s="44" t="s">
        <v>514</v>
      </c>
      <c r="C94" s="9" t="s">
        <v>358</v>
      </c>
      <c r="D94" s="14" t="s">
        <v>359</v>
      </c>
      <c r="E94" s="20" t="s">
        <v>360</v>
      </c>
      <c r="F94" s="11">
        <v>3</v>
      </c>
      <c r="G94" s="12">
        <v>66000</v>
      </c>
      <c r="H94" s="11">
        <v>20</v>
      </c>
      <c r="I94" s="223">
        <f>ไก่ไข่!F57</f>
        <v>66000</v>
      </c>
    </row>
    <row r="95" spans="1:9">
      <c r="A95" s="8">
        <v>89</v>
      </c>
      <c r="B95" s="44" t="s">
        <v>514</v>
      </c>
      <c r="C95" s="9" t="s">
        <v>327</v>
      </c>
      <c r="D95" s="14" t="s">
        <v>361</v>
      </c>
      <c r="E95" s="14" t="s">
        <v>343</v>
      </c>
      <c r="F95" s="11">
        <v>3</v>
      </c>
      <c r="G95" s="12">
        <v>90000</v>
      </c>
      <c r="H95" s="11">
        <v>23</v>
      </c>
      <c r="I95" s="223">
        <f>ไก่ไข่!F62</f>
        <v>90000</v>
      </c>
    </row>
    <row r="96" spans="1:9">
      <c r="A96" s="8">
        <v>90</v>
      </c>
      <c r="B96" s="44" t="s">
        <v>514</v>
      </c>
      <c r="C96" s="9" t="s">
        <v>343</v>
      </c>
      <c r="D96" s="14" t="s">
        <v>362</v>
      </c>
      <c r="E96" s="14" t="s">
        <v>343</v>
      </c>
      <c r="F96" s="11">
        <v>3</v>
      </c>
      <c r="G96" s="12">
        <v>90000</v>
      </c>
      <c r="H96" s="11">
        <v>20</v>
      </c>
      <c r="I96" s="223">
        <f>ไก่ไข่!F58</f>
        <v>90000</v>
      </c>
    </row>
    <row r="97" spans="1:10">
      <c r="A97" s="8">
        <v>91</v>
      </c>
      <c r="B97" s="44" t="s">
        <v>514</v>
      </c>
      <c r="C97" s="9" t="s">
        <v>93</v>
      </c>
      <c r="D97" s="14" t="s">
        <v>363</v>
      </c>
      <c r="E97" s="14" t="s">
        <v>93</v>
      </c>
      <c r="F97" s="11">
        <v>3</v>
      </c>
      <c r="G97" s="12">
        <v>164000</v>
      </c>
      <c r="H97" s="11">
        <v>20</v>
      </c>
      <c r="I97" s="223">
        <f>ไก่พื้นเมือง!F41</f>
        <v>164000</v>
      </c>
    </row>
    <row r="98" spans="1:10">
      <c r="A98" s="8">
        <v>92</v>
      </c>
      <c r="B98" s="44" t="s">
        <v>514</v>
      </c>
      <c r="C98" s="9" t="s">
        <v>333</v>
      </c>
      <c r="D98" s="14" t="s">
        <v>364</v>
      </c>
      <c r="E98" s="20" t="s">
        <v>563</v>
      </c>
      <c r="F98" s="11">
        <v>3</v>
      </c>
      <c r="G98" s="12">
        <v>157500</v>
      </c>
      <c r="H98" s="11">
        <v>35</v>
      </c>
      <c r="I98" s="223">
        <f>เป็ดไข่!F38</f>
        <v>157500</v>
      </c>
    </row>
    <row r="99" spans="1:10">
      <c r="A99" s="8">
        <v>93</v>
      </c>
      <c r="B99" s="44" t="s">
        <v>514</v>
      </c>
      <c r="C99" s="9" t="s">
        <v>333</v>
      </c>
      <c r="D99" s="14" t="s">
        <v>366</v>
      </c>
      <c r="E99" s="20" t="s">
        <v>365</v>
      </c>
      <c r="F99" s="11">
        <v>3</v>
      </c>
      <c r="G99" s="12">
        <v>72000</v>
      </c>
      <c r="H99" s="11">
        <v>30</v>
      </c>
      <c r="I99" s="223">
        <f>เป็ดไข่!F39</f>
        <v>72000</v>
      </c>
    </row>
    <row r="100" spans="1:10" ht="42">
      <c r="A100" s="8">
        <v>94</v>
      </c>
      <c r="B100" s="71" t="s">
        <v>514</v>
      </c>
      <c r="C100" s="17" t="s">
        <v>343</v>
      </c>
      <c r="D100" s="34" t="s">
        <v>367</v>
      </c>
      <c r="E100" s="34" t="s">
        <v>343</v>
      </c>
      <c r="F100" s="35">
        <v>3</v>
      </c>
      <c r="G100" s="18">
        <v>144000</v>
      </c>
      <c r="H100" s="35">
        <v>20</v>
      </c>
      <c r="I100" s="223">
        <f>ไก่ไข่!F59</f>
        <v>144000</v>
      </c>
      <c r="J100" s="228" t="s">
        <v>658</v>
      </c>
    </row>
    <row r="101" spans="1:10" ht="42">
      <c r="A101" s="8">
        <v>95</v>
      </c>
      <c r="B101" s="44" t="s">
        <v>514</v>
      </c>
      <c r="C101" s="9" t="s">
        <v>343</v>
      </c>
      <c r="D101" s="14" t="s">
        <v>368</v>
      </c>
      <c r="E101" s="14" t="s">
        <v>343</v>
      </c>
      <c r="F101" s="11">
        <v>3</v>
      </c>
      <c r="G101" s="12">
        <v>126000</v>
      </c>
      <c r="H101" s="11">
        <v>30</v>
      </c>
      <c r="I101" s="223">
        <f>ไก่ไข่!F60</f>
        <v>126000</v>
      </c>
    </row>
    <row r="102" spans="1:10">
      <c r="A102" s="8">
        <v>96</v>
      </c>
      <c r="B102" s="44" t="s">
        <v>514</v>
      </c>
      <c r="C102" s="9" t="s">
        <v>347</v>
      </c>
      <c r="D102" s="14" t="s">
        <v>369</v>
      </c>
      <c r="E102" s="20" t="s">
        <v>347</v>
      </c>
      <c r="F102" s="11">
        <v>3</v>
      </c>
      <c r="G102" s="12">
        <v>70000</v>
      </c>
      <c r="H102" s="11">
        <v>30</v>
      </c>
      <c r="I102" s="223">
        <f>เป็ดไข่!F40</f>
        <v>70000</v>
      </c>
    </row>
    <row r="103" spans="1:10" ht="42">
      <c r="A103" s="8">
        <v>97</v>
      </c>
      <c r="B103" s="44" t="s">
        <v>514</v>
      </c>
      <c r="C103" s="9" t="s">
        <v>343</v>
      </c>
      <c r="D103" s="14" t="s">
        <v>370</v>
      </c>
      <c r="E103" s="14" t="s">
        <v>343</v>
      </c>
      <c r="F103" s="11">
        <v>3</v>
      </c>
      <c r="G103" s="12">
        <v>108000</v>
      </c>
      <c r="H103" s="11">
        <v>20</v>
      </c>
      <c r="I103" s="223">
        <f>ไก่ไข่!F61</f>
        <v>108000</v>
      </c>
    </row>
    <row r="104" spans="1:10" ht="63">
      <c r="A104" s="8">
        <v>98</v>
      </c>
      <c r="B104" s="44" t="s">
        <v>502</v>
      </c>
      <c r="C104" s="9" t="s">
        <v>161</v>
      </c>
      <c r="D104" s="14" t="s">
        <v>162</v>
      </c>
      <c r="E104" s="14" t="s">
        <v>163</v>
      </c>
      <c r="F104" s="11">
        <v>6</v>
      </c>
      <c r="G104" s="12">
        <v>1137900</v>
      </c>
      <c r="H104" s="11">
        <v>500</v>
      </c>
      <c r="I104" s="223">
        <f>ปัจจัยผลิตทางการเกษตร!G18</f>
        <v>1137900</v>
      </c>
    </row>
    <row r="105" spans="1:10" ht="42">
      <c r="A105" s="8">
        <v>99</v>
      </c>
      <c r="B105" s="44" t="s">
        <v>502</v>
      </c>
      <c r="C105" s="9" t="s">
        <v>164</v>
      </c>
      <c r="D105" s="14" t="s">
        <v>165</v>
      </c>
      <c r="E105" s="14" t="s">
        <v>166</v>
      </c>
      <c r="F105" s="11">
        <v>1</v>
      </c>
      <c r="G105" s="12">
        <v>560000</v>
      </c>
      <c r="H105" s="11">
        <v>149</v>
      </c>
      <c r="I105" s="223">
        <f>พัฒนาอาชีพ.OTOP!G12</f>
        <v>560000</v>
      </c>
    </row>
    <row r="106" spans="1:10" ht="42">
      <c r="A106" s="8">
        <v>100</v>
      </c>
      <c r="B106" s="44" t="s">
        <v>502</v>
      </c>
      <c r="C106" s="9" t="s">
        <v>167</v>
      </c>
      <c r="D106" s="14" t="s">
        <v>168</v>
      </c>
      <c r="E106" s="14" t="s">
        <v>169</v>
      </c>
      <c r="F106" s="11">
        <v>1</v>
      </c>
      <c r="G106" s="12">
        <v>80000</v>
      </c>
      <c r="H106" s="11">
        <v>40</v>
      </c>
      <c r="I106" s="223">
        <f>พัฒนาอาชีพ.OTOP!G13</f>
        <v>80000</v>
      </c>
    </row>
    <row r="107" spans="1:10">
      <c r="A107" s="8">
        <v>101</v>
      </c>
      <c r="B107" s="44" t="s">
        <v>502</v>
      </c>
      <c r="C107" s="9" t="s">
        <v>170</v>
      </c>
      <c r="D107" s="14" t="s">
        <v>171</v>
      </c>
      <c r="E107" s="14" t="s">
        <v>172</v>
      </c>
      <c r="F107" s="11">
        <v>2</v>
      </c>
      <c r="G107" s="12">
        <v>150000</v>
      </c>
      <c r="H107" s="11">
        <v>45</v>
      </c>
      <c r="I107" s="223">
        <f>ด้านการผลิตพืช!G35</f>
        <v>150000</v>
      </c>
    </row>
    <row r="108" spans="1:10" ht="42">
      <c r="A108" s="8">
        <v>102</v>
      </c>
      <c r="B108" s="44" t="s">
        <v>502</v>
      </c>
      <c r="C108" s="9" t="s">
        <v>173</v>
      </c>
      <c r="D108" s="14" t="s">
        <v>174</v>
      </c>
      <c r="E108" s="14" t="s">
        <v>175</v>
      </c>
      <c r="F108" s="11">
        <v>1</v>
      </c>
      <c r="G108" s="12">
        <v>85100</v>
      </c>
      <c r="H108" s="11">
        <v>300</v>
      </c>
      <c r="I108" s="223">
        <f>พัฒนาอาชีพ.OTOP!G15</f>
        <v>85100</v>
      </c>
    </row>
    <row r="109" spans="1:10" ht="42">
      <c r="A109" s="8">
        <v>103</v>
      </c>
      <c r="B109" s="44" t="s">
        <v>502</v>
      </c>
      <c r="C109" s="9" t="s">
        <v>176</v>
      </c>
      <c r="D109" s="14" t="s">
        <v>177</v>
      </c>
      <c r="E109" s="14" t="s">
        <v>178</v>
      </c>
      <c r="F109" s="11">
        <v>1</v>
      </c>
      <c r="G109" s="12">
        <v>106000</v>
      </c>
      <c r="H109" s="11">
        <v>50</v>
      </c>
      <c r="I109" s="223">
        <f>พัฒนาอาชีพ.OTOP!G16</f>
        <v>106000</v>
      </c>
    </row>
    <row r="110" spans="1:10" ht="42">
      <c r="A110" s="8">
        <v>104</v>
      </c>
      <c r="B110" s="44" t="s">
        <v>502</v>
      </c>
      <c r="C110" s="9" t="s">
        <v>179</v>
      </c>
      <c r="D110" s="14" t="s">
        <v>180</v>
      </c>
      <c r="E110" s="14" t="s">
        <v>181</v>
      </c>
      <c r="F110" s="11">
        <v>2</v>
      </c>
      <c r="G110" s="12">
        <v>55000</v>
      </c>
      <c r="H110" s="11">
        <v>30</v>
      </c>
      <c r="I110" s="223">
        <f>ด้านการผลิตพืช!G36</f>
        <v>55000</v>
      </c>
    </row>
    <row r="111" spans="1:10" ht="53.25" customHeight="1">
      <c r="A111" s="8">
        <v>105</v>
      </c>
      <c r="B111" s="44" t="s">
        <v>502</v>
      </c>
      <c r="C111" s="9" t="s">
        <v>543</v>
      </c>
      <c r="D111" s="14" t="s">
        <v>182</v>
      </c>
      <c r="E111" s="14" t="s">
        <v>183</v>
      </c>
      <c r="F111" s="11" t="s">
        <v>564</v>
      </c>
      <c r="G111" s="12">
        <v>85000</v>
      </c>
      <c r="H111" s="11">
        <v>25</v>
      </c>
      <c r="I111" s="223">
        <f>ด้านการผลิตพืช!G37+ปัจจัยผลิตทางการเกษตร!G16</f>
        <v>85000</v>
      </c>
    </row>
    <row r="112" spans="1:10" ht="42">
      <c r="A112" s="8">
        <v>106</v>
      </c>
      <c r="B112" s="44" t="s">
        <v>502</v>
      </c>
      <c r="C112" s="9" t="s">
        <v>184</v>
      </c>
      <c r="D112" s="14" t="s">
        <v>185</v>
      </c>
      <c r="E112" s="14" t="s">
        <v>186</v>
      </c>
      <c r="F112" s="11">
        <v>6</v>
      </c>
      <c r="G112" s="12">
        <v>1357100</v>
      </c>
      <c r="H112" s="11">
        <v>89</v>
      </c>
      <c r="I112" s="223">
        <f>ปัจจัยผลิตทางการเกษตร!G19</f>
        <v>1357100</v>
      </c>
    </row>
    <row r="113" spans="1:9" ht="42">
      <c r="A113" s="8">
        <v>107</v>
      </c>
      <c r="B113" s="44" t="s">
        <v>502</v>
      </c>
      <c r="C113" s="9" t="s">
        <v>187</v>
      </c>
      <c r="D113" s="14" t="s">
        <v>188</v>
      </c>
      <c r="E113" s="14" t="s">
        <v>189</v>
      </c>
      <c r="F113" s="11" t="s">
        <v>565</v>
      </c>
      <c r="G113" s="12">
        <v>385000</v>
      </c>
      <c r="H113" s="11">
        <v>50</v>
      </c>
      <c r="I113" s="223">
        <f>พัฒนาอาชีพ.OTOP!G17+ประมง!F34</f>
        <v>385000</v>
      </c>
    </row>
    <row r="114" spans="1:9" ht="42">
      <c r="A114" s="8">
        <v>108</v>
      </c>
      <c r="B114" s="44" t="s">
        <v>502</v>
      </c>
      <c r="C114" s="9" t="s">
        <v>190</v>
      </c>
      <c r="D114" s="14" t="s">
        <v>191</v>
      </c>
      <c r="E114" s="14" t="s">
        <v>192</v>
      </c>
      <c r="F114" s="11">
        <v>3</v>
      </c>
      <c r="G114" s="12">
        <v>75000</v>
      </c>
      <c r="H114" s="11">
        <v>30</v>
      </c>
      <c r="I114" s="223">
        <f>ไก่ไข่!F63</f>
        <v>75000</v>
      </c>
    </row>
    <row r="115" spans="1:9" ht="42">
      <c r="A115" s="8">
        <v>109</v>
      </c>
      <c r="B115" s="44" t="s">
        <v>502</v>
      </c>
      <c r="C115" s="9" t="s">
        <v>193</v>
      </c>
      <c r="D115" s="14" t="s">
        <v>567</v>
      </c>
      <c r="E115" s="14" t="s">
        <v>566</v>
      </c>
      <c r="F115" s="11">
        <v>6</v>
      </c>
      <c r="G115" s="12">
        <v>592290</v>
      </c>
      <c r="H115" s="11">
        <v>30</v>
      </c>
      <c r="I115" s="223">
        <f>ปัจจัยผลิตทางการเกษตร!G17</f>
        <v>592290</v>
      </c>
    </row>
    <row r="116" spans="1:9" ht="42">
      <c r="A116" s="8">
        <v>110</v>
      </c>
      <c r="B116" s="44" t="s">
        <v>502</v>
      </c>
      <c r="C116" s="9" t="s">
        <v>195</v>
      </c>
      <c r="D116" s="14" t="s">
        <v>196</v>
      </c>
      <c r="E116" s="14" t="s">
        <v>197</v>
      </c>
      <c r="F116" s="11">
        <v>1</v>
      </c>
      <c r="G116" s="12">
        <v>60000</v>
      </c>
      <c r="H116" s="11">
        <v>115</v>
      </c>
      <c r="I116" s="223">
        <f>พัฒนาอาชีพ.OTOP!G14</f>
        <v>60000</v>
      </c>
    </row>
    <row r="117" spans="1:9" s="36" customFormat="1" ht="42">
      <c r="A117" s="33">
        <v>111</v>
      </c>
      <c r="B117" s="71" t="s">
        <v>500</v>
      </c>
      <c r="C117" s="17" t="s">
        <v>113</v>
      </c>
      <c r="D117" s="34" t="s">
        <v>114</v>
      </c>
      <c r="E117" s="34" t="s">
        <v>115</v>
      </c>
      <c r="F117" s="35">
        <v>2</v>
      </c>
      <c r="G117" s="18">
        <v>161000</v>
      </c>
      <c r="H117" s="35">
        <v>20</v>
      </c>
      <c r="I117" s="232">
        <f>ด้านการผลิตพืช!G38</f>
        <v>161000</v>
      </c>
    </row>
    <row r="118" spans="1:9" s="36" customFormat="1" ht="42">
      <c r="A118" s="33">
        <v>112</v>
      </c>
      <c r="B118" s="71" t="s">
        <v>500</v>
      </c>
      <c r="C118" s="17" t="s">
        <v>116</v>
      </c>
      <c r="D118" s="34" t="s">
        <v>117</v>
      </c>
      <c r="E118" s="34" t="s">
        <v>115</v>
      </c>
      <c r="F118" s="35">
        <v>2</v>
      </c>
      <c r="G118" s="18">
        <v>161000</v>
      </c>
      <c r="H118" s="35">
        <v>20</v>
      </c>
      <c r="I118" s="232">
        <f>ด้านการผลิตพืช!G39</f>
        <v>161000</v>
      </c>
    </row>
    <row r="119" spans="1:9" s="36" customFormat="1" ht="42">
      <c r="A119" s="33">
        <v>113</v>
      </c>
      <c r="B119" s="71" t="s">
        <v>500</v>
      </c>
      <c r="C119" s="17" t="s">
        <v>113</v>
      </c>
      <c r="D119" s="34" t="s">
        <v>118</v>
      </c>
      <c r="E119" s="34" t="s">
        <v>115</v>
      </c>
      <c r="F119" s="35">
        <v>2</v>
      </c>
      <c r="G119" s="18">
        <v>161000</v>
      </c>
      <c r="H119" s="35">
        <v>20</v>
      </c>
      <c r="I119" s="232">
        <f>ด้านการผลิตพืช!G40</f>
        <v>161000</v>
      </c>
    </row>
    <row r="120" spans="1:9" s="36" customFormat="1" ht="42">
      <c r="A120" s="33">
        <v>114</v>
      </c>
      <c r="B120" s="71" t="s">
        <v>500</v>
      </c>
      <c r="C120" s="17" t="s">
        <v>113</v>
      </c>
      <c r="D120" s="34" t="s">
        <v>119</v>
      </c>
      <c r="E120" s="34" t="s">
        <v>115</v>
      </c>
      <c r="F120" s="35">
        <v>2</v>
      </c>
      <c r="G120" s="18">
        <v>161000</v>
      </c>
      <c r="H120" s="35">
        <v>18</v>
      </c>
      <c r="I120" s="232">
        <f>ด้านการผลิตพืช!G41</f>
        <v>161000</v>
      </c>
    </row>
    <row r="121" spans="1:9" s="36" customFormat="1" ht="63">
      <c r="A121" s="33">
        <v>115</v>
      </c>
      <c r="B121" s="71" t="s">
        <v>500</v>
      </c>
      <c r="C121" s="17" t="s">
        <v>120</v>
      </c>
      <c r="D121" s="34" t="s">
        <v>121</v>
      </c>
      <c r="E121" s="34" t="s">
        <v>568</v>
      </c>
      <c r="F121" s="35" t="s">
        <v>569</v>
      </c>
      <c r="G121" s="18">
        <v>142000</v>
      </c>
      <c r="H121" s="35">
        <v>20</v>
      </c>
      <c r="I121" s="232">
        <f>พัฒนาอาชีพ.OTOP!G18+ด้านการผลิตพืช!G46+ปัจจัยผลิตทางการเกษตร!G20</f>
        <v>142000</v>
      </c>
    </row>
    <row r="122" spans="1:9" s="36" customFormat="1" ht="42">
      <c r="A122" s="33">
        <v>116</v>
      </c>
      <c r="B122" s="71" t="s">
        <v>500</v>
      </c>
      <c r="C122" s="17" t="s">
        <v>122</v>
      </c>
      <c r="D122" s="34" t="s">
        <v>123</v>
      </c>
      <c r="E122" s="34" t="s">
        <v>115</v>
      </c>
      <c r="F122" s="35">
        <v>2</v>
      </c>
      <c r="G122" s="18">
        <v>398500</v>
      </c>
      <c r="H122" s="35">
        <v>30</v>
      </c>
      <c r="I122" s="232">
        <f>ด้านการผลิตพืช!G42</f>
        <v>398500</v>
      </c>
    </row>
    <row r="123" spans="1:9" ht="42">
      <c r="A123" s="8">
        <v>117</v>
      </c>
      <c r="B123" s="44" t="s">
        <v>500</v>
      </c>
      <c r="C123" s="17" t="s">
        <v>124</v>
      </c>
      <c r="D123" s="14" t="s">
        <v>125</v>
      </c>
      <c r="E123" s="14" t="s">
        <v>126</v>
      </c>
      <c r="F123" s="11">
        <v>3</v>
      </c>
      <c r="G123" s="12">
        <v>52270</v>
      </c>
      <c r="H123" s="11">
        <v>30</v>
      </c>
      <c r="I123" s="223">
        <f>ไก่พื้นเมือง!F42</f>
        <v>52270</v>
      </c>
    </row>
    <row r="124" spans="1:9" ht="42">
      <c r="A124" s="8">
        <v>118</v>
      </c>
      <c r="B124" s="44" t="s">
        <v>500</v>
      </c>
      <c r="C124" s="17" t="s">
        <v>124</v>
      </c>
      <c r="D124" s="14" t="s">
        <v>127</v>
      </c>
      <c r="E124" s="14" t="s">
        <v>128</v>
      </c>
      <c r="F124" s="11">
        <v>3</v>
      </c>
      <c r="G124" s="12">
        <v>52270</v>
      </c>
      <c r="H124" s="11">
        <v>30</v>
      </c>
      <c r="I124" s="223">
        <f>ไก่พื้นเมือง!F43</f>
        <v>52270</v>
      </c>
    </row>
    <row r="125" spans="1:9" s="36" customFormat="1" ht="42">
      <c r="A125" s="33">
        <v>119</v>
      </c>
      <c r="B125" s="71" t="s">
        <v>500</v>
      </c>
      <c r="C125" s="17" t="s">
        <v>129</v>
      </c>
      <c r="D125" s="34" t="s">
        <v>130</v>
      </c>
      <c r="E125" s="34" t="s">
        <v>131</v>
      </c>
      <c r="F125" s="35">
        <v>2</v>
      </c>
      <c r="G125" s="18">
        <v>398500</v>
      </c>
      <c r="H125" s="35">
        <v>30</v>
      </c>
      <c r="I125" s="232">
        <f>ด้านการผลิตพืช!G43</f>
        <v>398500</v>
      </c>
    </row>
    <row r="126" spans="1:9" s="36" customFormat="1" ht="42">
      <c r="A126" s="33">
        <v>120</v>
      </c>
      <c r="B126" s="71" t="s">
        <v>500</v>
      </c>
      <c r="C126" s="17" t="s">
        <v>132</v>
      </c>
      <c r="D126" s="34" t="s">
        <v>133</v>
      </c>
      <c r="E126" s="34" t="s">
        <v>134</v>
      </c>
      <c r="F126" s="35">
        <v>3</v>
      </c>
      <c r="G126" s="18">
        <v>212280</v>
      </c>
      <c r="H126" s="35">
        <v>160</v>
      </c>
      <c r="I126" s="232">
        <f>ไก่พื้นเมือง!F44</f>
        <v>212280</v>
      </c>
    </row>
    <row r="127" spans="1:9" s="36" customFormat="1" ht="42">
      <c r="A127" s="33">
        <v>121</v>
      </c>
      <c r="B127" s="71" t="s">
        <v>500</v>
      </c>
      <c r="C127" s="17" t="s">
        <v>129</v>
      </c>
      <c r="D127" s="34" t="s">
        <v>135</v>
      </c>
      <c r="E127" s="34" t="s">
        <v>131</v>
      </c>
      <c r="F127" s="35">
        <v>2</v>
      </c>
      <c r="G127" s="18">
        <v>398500</v>
      </c>
      <c r="H127" s="35">
        <v>30</v>
      </c>
      <c r="I127" s="232">
        <f>ด้านการผลิตพืช!G44</f>
        <v>398500</v>
      </c>
    </row>
    <row r="128" spans="1:9" s="36" customFormat="1" ht="42">
      <c r="A128" s="33">
        <v>122</v>
      </c>
      <c r="B128" s="71" t="s">
        <v>500</v>
      </c>
      <c r="C128" s="17" t="s">
        <v>124</v>
      </c>
      <c r="D128" s="34" t="s">
        <v>136</v>
      </c>
      <c r="E128" s="34" t="s">
        <v>134</v>
      </c>
      <c r="F128" s="35">
        <v>3</v>
      </c>
      <c r="G128" s="18">
        <v>52270</v>
      </c>
      <c r="H128" s="35">
        <v>30</v>
      </c>
      <c r="I128" s="232">
        <f>ไก่พื้นเมือง!F45</f>
        <v>52270</v>
      </c>
    </row>
    <row r="129" spans="1:9" s="36" customFormat="1" ht="42">
      <c r="A129" s="33">
        <v>123</v>
      </c>
      <c r="B129" s="71" t="s">
        <v>500</v>
      </c>
      <c r="C129" s="17" t="s">
        <v>137</v>
      </c>
      <c r="D129" s="34" t="s">
        <v>450</v>
      </c>
      <c r="E129" s="34" t="s">
        <v>138</v>
      </c>
      <c r="F129" s="35">
        <v>2</v>
      </c>
      <c r="G129" s="18">
        <v>399020</v>
      </c>
      <c r="H129" s="35">
        <v>47</v>
      </c>
      <c r="I129" s="232">
        <f>ด้านการผลิตพืช!G45</f>
        <v>399020</v>
      </c>
    </row>
    <row r="130" spans="1:9" s="36" customFormat="1" ht="42">
      <c r="A130" s="33">
        <v>124</v>
      </c>
      <c r="B130" s="71" t="s">
        <v>510</v>
      </c>
      <c r="C130" s="17" t="s">
        <v>260</v>
      </c>
      <c r="D130" s="34" t="s">
        <v>261</v>
      </c>
      <c r="E130" s="34" t="s">
        <v>570</v>
      </c>
      <c r="F130" s="35">
        <v>3</v>
      </c>
      <c r="G130" s="18">
        <v>113000</v>
      </c>
      <c r="H130" s="35">
        <v>33</v>
      </c>
      <c r="I130" s="232">
        <f>ไก่พื้นเมือง!F48</f>
        <v>113000</v>
      </c>
    </row>
    <row r="131" spans="1:9" s="36" customFormat="1" ht="42">
      <c r="A131" s="33">
        <v>125</v>
      </c>
      <c r="B131" s="71" t="s">
        <v>510</v>
      </c>
      <c r="C131" s="17" t="s">
        <v>262</v>
      </c>
      <c r="D131" s="34" t="s">
        <v>263</v>
      </c>
      <c r="E131" s="34" t="s">
        <v>570</v>
      </c>
      <c r="F131" s="35">
        <v>3</v>
      </c>
      <c r="G131" s="18">
        <v>80000</v>
      </c>
      <c r="H131" s="35">
        <v>25</v>
      </c>
      <c r="I131" s="232">
        <f>ไก่พื้นเมือง!F49</f>
        <v>80000</v>
      </c>
    </row>
    <row r="132" spans="1:9" s="36" customFormat="1" ht="42">
      <c r="A132" s="33">
        <v>126</v>
      </c>
      <c r="B132" s="71" t="s">
        <v>510</v>
      </c>
      <c r="C132" s="17" t="s">
        <v>264</v>
      </c>
      <c r="D132" s="34" t="s">
        <v>265</v>
      </c>
      <c r="E132" s="34" t="s">
        <v>571</v>
      </c>
      <c r="F132" s="35">
        <v>3</v>
      </c>
      <c r="G132" s="18">
        <v>80000</v>
      </c>
      <c r="H132" s="35">
        <v>25</v>
      </c>
      <c r="I132" s="232">
        <f>ไก่ไข่!F64</f>
        <v>80000</v>
      </c>
    </row>
    <row r="133" spans="1:9" s="36" customFormat="1" ht="42">
      <c r="A133" s="33">
        <v>127</v>
      </c>
      <c r="B133" s="71" t="s">
        <v>510</v>
      </c>
      <c r="C133" s="17" t="s">
        <v>266</v>
      </c>
      <c r="D133" s="34" t="s">
        <v>267</v>
      </c>
      <c r="E133" s="34" t="s">
        <v>268</v>
      </c>
      <c r="F133" s="35">
        <v>3</v>
      </c>
      <c r="G133" s="18">
        <v>92000</v>
      </c>
      <c r="H133" s="35">
        <v>20</v>
      </c>
      <c r="I133" s="232">
        <f>เป็ดไข่!F41</f>
        <v>92000</v>
      </c>
    </row>
    <row r="134" spans="1:9" s="36" customFormat="1" ht="30.75" customHeight="1">
      <c r="A134" s="33">
        <v>128</v>
      </c>
      <c r="B134" s="71" t="s">
        <v>510</v>
      </c>
      <c r="C134" s="17" t="s">
        <v>269</v>
      </c>
      <c r="D134" s="34" t="s">
        <v>270</v>
      </c>
      <c r="E134" s="34" t="s">
        <v>271</v>
      </c>
      <c r="F134" s="35">
        <v>3</v>
      </c>
      <c r="G134" s="18">
        <v>88000</v>
      </c>
      <c r="H134" s="35">
        <v>15</v>
      </c>
      <c r="I134" s="261">
        <f>ไก่ไข่!F65</f>
        <v>88000</v>
      </c>
    </row>
    <row r="135" spans="1:9" s="36" customFormat="1" ht="42">
      <c r="A135" s="33">
        <v>129</v>
      </c>
      <c r="B135" s="71" t="s">
        <v>510</v>
      </c>
      <c r="C135" s="17" t="s">
        <v>272</v>
      </c>
      <c r="D135" s="34" t="s">
        <v>273</v>
      </c>
      <c r="E135" s="34" t="s">
        <v>570</v>
      </c>
      <c r="F135" s="35">
        <v>3</v>
      </c>
      <c r="G135" s="18">
        <v>80000</v>
      </c>
      <c r="H135" s="35">
        <v>30</v>
      </c>
      <c r="I135" s="232">
        <f>ไก่พื้นเมือง!F47</f>
        <v>80000</v>
      </c>
    </row>
    <row r="136" spans="1:9" s="36" customFormat="1">
      <c r="A136" s="33">
        <v>130</v>
      </c>
      <c r="B136" s="71" t="s">
        <v>510</v>
      </c>
      <c r="C136" s="17" t="s">
        <v>272</v>
      </c>
      <c r="D136" s="34" t="s">
        <v>274</v>
      </c>
      <c r="E136" s="34" t="s">
        <v>570</v>
      </c>
      <c r="F136" s="35">
        <v>3</v>
      </c>
      <c r="G136" s="18">
        <v>56000</v>
      </c>
      <c r="H136" s="35">
        <v>20</v>
      </c>
      <c r="I136" s="232">
        <f>ไก่พื้นเมือง!F50</f>
        <v>56000</v>
      </c>
    </row>
    <row r="137" spans="1:9" s="36" customFormat="1" ht="42">
      <c r="A137" s="33">
        <v>131</v>
      </c>
      <c r="B137" s="71" t="s">
        <v>510</v>
      </c>
      <c r="C137" s="17" t="s">
        <v>275</v>
      </c>
      <c r="D137" s="34" t="s">
        <v>276</v>
      </c>
      <c r="E137" s="34" t="s">
        <v>572</v>
      </c>
      <c r="F137" s="35">
        <v>3</v>
      </c>
      <c r="G137" s="18">
        <v>60000</v>
      </c>
      <c r="H137" s="35">
        <v>10</v>
      </c>
      <c r="I137" s="232">
        <f>ไก่พื้นเมือง!F46</f>
        <v>60000</v>
      </c>
    </row>
    <row r="138" spans="1:9" s="36" customFormat="1" ht="42">
      <c r="A138" s="33">
        <v>132</v>
      </c>
      <c r="B138" s="71" t="s">
        <v>510</v>
      </c>
      <c r="C138" s="17" t="s">
        <v>277</v>
      </c>
      <c r="D138" s="34" t="s">
        <v>278</v>
      </c>
      <c r="E138" s="34" t="s">
        <v>571</v>
      </c>
      <c r="F138" s="35">
        <v>3</v>
      </c>
      <c r="G138" s="18">
        <v>80000</v>
      </c>
      <c r="H138" s="35">
        <v>30</v>
      </c>
      <c r="I138" s="232">
        <f>ไก่ไข่!F66</f>
        <v>80000</v>
      </c>
    </row>
    <row r="139" spans="1:9" s="36" customFormat="1" ht="42">
      <c r="A139" s="33">
        <v>133</v>
      </c>
      <c r="B139" s="71" t="s">
        <v>509</v>
      </c>
      <c r="C139" s="17" t="s">
        <v>244</v>
      </c>
      <c r="D139" s="34" t="s">
        <v>245</v>
      </c>
      <c r="E139" s="34" t="s">
        <v>246</v>
      </c>
      <c r="F139" s="35">
        <v>6</v>
      </c>
      <c r="G139" s="18">
        <v>1317950</v>
      </c>
      <c r="H139" s="35">
        <v>93</v>
      </c>
      <c r="I139" s="232">
        <f>ปัจจัยผลิตทางการเกษตร!G21</f>
        <v>1317950</v>
      </c>
    </row>
    <row r="140" spans="1:9" s="36" customFormat="1" ht="42">
      <c r="A140" s="33">
        <v>134</v>
      </c>
      <c r="B140" s="71" t="s">
        <v>509</v>
      </c>
      <c r="C140" s="17" t="s">
        <v>247</v>
      </c>
      <c r="D140" s="34" t="s">
        <v>248</v>
      </c>
      <c r="E140" s="34" t="s">
        <v>249</v>
      </c>
      <c r="F140" s="35">
        <v>6</v>
      </c>
      <c r="G140" s="18">
        <v>187200</v>
      </c>
      <c r="H140" s="35">
        <v>12</v>
      </c>
      <c r="I140" s="232">
        <f>ปัจจัยผลิตทางการเกษตร!G23</f>
        <v>187200</v>
      </c>
    </row>
    <row r="141" spans="1:9" s="36" customFormat="1" ht="42">
      <c r="A141" s="33">
        <v>135</v>
      </c>
      <c r="B141" s="71" t="s">
        <v>509</v>
      </c>
      <c r="C141" s="17" t="s">
        <v>250</v>
      </c>
      <c r="D141" s="57" t="s">
        <v>404</v>
      </c>
      <c r="E141" s="34" t="s">
        <v>251</v>
      </c>
      <c r="F141" s="35">
        <v>6</v>
      </c>
      <c r="G141" s="18">
        <v>102000</v>
      </c>
      <c r="H141" s="35">
        <v>22</v>
      </c>
      <c r="I141" s="232">
        <f>ปัจจัยผลิตทางการเกษตร!G22</f>
        <v>102000</v>
      </c>
    </row>
    <row r="142" spans="1:9" s="36" customFormat="1" ht="63">
      <c r="A142" s="33">
        <v>136</v>
      </c>
      <c r="B142" s="71" t="s">
        <v>509</v>
      </c>
      <c r="C142" s="17" t="s">
        <v>252</v>
      </c>
      <c r="D142" s="34" t="s">
        <v>253</v>
      </c>
      <c r="E142" s="34" t="s">
        <v>254</v>
      </c>
      <c r="F142" s="35">
        <v>4</v>
      </c>
      <c r="G142" s="18">
        <v>204330</v>
      </c>
      <c r="H142" s="35">
        <v>139</v>
      </c>
      <c r="I142" s="232">
        <f>ประมง!F35</f>
        <v>204330</v>
      </c>
    </row>
    <row r="143" spans="1:9" s="36" customFormat="1" ht="42">
      <c r="A143" s="33">
        <v>137</v>
      </c>
      <c r="B143" s="71" t="s">
        <v>509</v>
      </c>
      <c r="C143" s="17" t="s">
        <v>255</v>
      </c>
      <c r="D143" s="34" t="s">
        <v>256</v>
      </c>
      <c r="E143" s="34" t="s">
        <v>257</v>
      </c>
      <c r="F143" s="35">
        <v>2</v>
      </c>
      <c r="G143" s="18">
        <v>50000</v>
      </c>
      <c r="H143" s="35">
        <v>40</v>
      </c>
      <c r="I143" s="232">
        <f>ด้านการผลิตพืช!G47</f>
        <v>50000</v>
      </c>
    </row>
    <row r="144" spans="1:9" s="36" customFormat="1">
      <c r="A144" s="33">
        <v>138</v>
      </c>
      <c r="B144" s="71" t="s">
        <v>509</v>
      </c>
      <c r="C144" s="17" t="s">
        <v>258</v>
      </c>
      <c r="D144" s="34" t="s">
        <v>259</v>
      </c>
      <c r="E144" s="34" t="s">
        <v>172</v>
      </c>
      <c r="F144" s="35">
        <v>2</v>
      </c>
      <c r="G144" s="18">
        <v>116500</v>
      </c>
      <c r="H144" s="35">
        <v>23</v>
      </c>
      <c r="I144" s="232">
        <f>ด้านการผลิตพืช!G48</f>
        <v>116500</v>
      </c>
    </row>
    <row r="145" spans="1:9" s="36" customFormat="1" ht="63">
      <c r="A145" s="33">
        <v>139</v>
      </c>
      <c r="B145" s="71" t="s">
        <v>496</v>
      </c>
      <c r="C145" s="17" t="s">
        <v>57</v>
      </c>
      <c r="D145" s="34" t="s">
        <v>58</v>
      </c>
      <c r="E145" s="34" t="s">
        <v>59</v>
      </c>
      <c r="F145" s="35">
        <v>3</v>
      </c>
      <c r="G145" s="18">
        <v>323350</v>
      </c>
      <c r="H145" s="35">
        <v>32</v>
      </c>
      <c r="I145" s="229">
        <f>ไก่ไข่!F67</f>
        <v>323350</v>
      </c>
    </row>
    <row r="146" spans="1:9" s="36" customFormat="1" ht="42">
      <c r="A146" s="33">
        <v>140</v>
      </c>
      <c r="B146" s="71" t="s">
        <v>505</v>
      </c>
      <c r="C146" s="17" t="s">
        <v>211</v>
      </c>
      <c r="D146" s="34" t="s">
        <v>212</v>
      </c>
      <c r="E146" s="34" t="s">
        <v>573</v>
      </c>
      <c r="F146" s="35">
        <v>3</v>
      </c>
      <c r="G146" s="18">
        <v>13679000</v>
      </c>
      <c r="H146" s="35">
        <v>6566</v>
      </c>
      <c r="I146" s="232">
        <f>ไก่พื้นเมือง!F51+ไก่ไข่!F68</f>
        <v>13679000</v>
      </c>
    </row>
    <row r="147" spans="1:9" s="36" customFormat="1" ht="42">
      <c r="A147" s="33">
        <v>141</v>
      </c>
      <c r="B147" s="71" t="s">
        <v>505</v>
      </c>
      <c r="C147" s="17" t="s">
        <v>213</v>
      </c>
      <c r="D147" s="34" t="s">
        <v>214</v>
      </c>
      <c r="E147" s="34" t="s">
        <v>215</v>
      </c>
      <c r="F147" s="35">
        <v>4</v>
      </c>
      <c r="G147" s="18">
        <v>3972000</v>
      </c>
      <c r="H147" s="35">
        <v>1327</v>
      </c>
      <c r="I147" s="232">
        <f>ประมง!F37</f>
        <v>3972000</v>
      </c>
    </row>
    <row r="148" spans="1:9" s="36" customFormat="1" ht="42">
      <c r="A148" s="33">
        <v>142</v>
      </c>
      <c r="B148" s="71" t="s">
        <v>505</v>
      </c>
      <c r="C148" s="17" t="s">
        <v>216</v>
      </c>
      <c r="D148" s="34" t="s">
        <v>217</v>
      </c>
      <c r="E148" s="34" t="s">
        <v>218</v>
      </c>
      <c r="F148" s="35">
        <v>4</v>
      </c>
      <c r="G148" s="18">
        <v>1810100</v>
      </c>
      <c r="H148" s="35">
        <v>787</v>
      </c>
      <c r="I148" s="232">
        <f>ประมง!F36</f>
        <v>1810100</v>
      </c>
    </row>
    <row r="149" spans="1:9" s="36" customFormat="1" ht="42">
      <c r="A149" s="33">
        <v>143</v>
      </c>
      <c r="B149" s="71" t="s">
        <v>499</v>
      </c>
      <c r="C149" s="17" t="s">
        <v>103</v>
      </c>
      <c r="D149" s="34" t="s">
        <v>104</v>
      </c>
      <c r="E149" s="34" t="s">
        <v>105</v>
      </c>
      <c r="F149" s="35" t="s">
        <v>557</v>
      </c>
      <c r="G149" s="18">
        <v>460500</v>
      </c>
      <c r="H149" s="35">
        <v>280</v>
      </c>
      <c r="I149" s="232">
        <f>ไก่พื้นเมือง!F52+ปัจจัยผลิตทางการเกษตร!G26</f>
        <v>460500</v>
      </c>
    </row>
    <row r="150" spans="1:9" s="36" customFormat="1" ht="42">
      <c r="A150" s="33">
        <v>144</v>
      </c>
      <c r="B150" s="71" t="s">
        <v>499</v>
      </c>
      <c r="C150" s="17" t="s">
        <v>403</v>
      </c>
      <c r="D150" s="34" t="s">
        <v>106</v>
      </c>
      <c r="E150" s="34" t="s">
        <v>669</v>
      </c>
      <c r="F150" s="35" t="s">
        <v>564</v>
      </c>
      <c r="G150" s="18">
        <v>750000</v>
      </c>
      <c r="H150" s="35">
        <v>250</v>
      </c>
      <c r="I150" s="232">
        <f>ด้านการผลิตพืช!G49+ปัจจัยผลิตทางการเกษตร!G25</f>
        <v>750000</v>
      </c>
    </row>
    <row r="151" spans="1:9" s="36" customFormat="1" ht="42">
      <c r="A151" s="33">
        <v>145</v>
      </c>
      <c r="B151" s="71" t="s">
        <v>499</v>
      </c>
      <c r="C151" s="17" t="s">
        <v>519</v>
      </c>
      <c r="D151" s="34" t="s">
        <v>107</v>
      </c>
      <c r="E151" s="34" t="s">
        <v>542</v>
      </c>
      <c r="F151" s="35" t="s">
        <v>574</v>
      </c>
      <c r="G151" s="18">
        <v>520720</v>
      </c>
      <c r="H151" s="35">
        <v>80</v>
      </c>
      <c r="I151" s="232">
        <f>ไก่พื้นเมือง!F53+ประมง!F38</f>
        <v>520720</v>
      </c>
    </row>
    <row r="152" spans="1:9" s="36" customFormat="1" ht="42">
      <c r="A152" s="33">
        <v>146</v>
      </c>
      <c r="B152" s="71" t="s">
        <v>499</v>
      </c>
      <c r="C152" s="17" t="s">
        <v>108</v>
      </c>
      <c r="D152" s="34" t="s">
        <v>109</v>
      </c>
      <c r="E152" s="34" t="s">
        <v>576</v>
      </c>
      <c r="F152" s="35" t="s">
        <v>575</v>
      </c>
      <c r="G152" s="18">
        <v>1096000</v>
      </c>
      <c r="H152" s="35">
        <v>400</v>
      </c>
      <c r="I152" s="232">
        <f>ด้านการผลิตพืช!G50+ปัจจัยผลิตทางการเกษตร!G24</f>
        <v>1096000</v>
      </c>
    </row>
    <row r="153" spans="1:9" s="36" customFormat="1" ht="42">
      <c r="A153" s="33">
        <v>147</v>
      </c>
      <c r="B153" s="71" t="s">
        <v>499</v>
      </c>
      <c r="C153" s="17" t="s">
        <v>110</v>
      </c>
      <c r="D153" s="34" t="s">
        <v>111</v>
      </c>
      <c r="E153" s="34" t="s">
        <v>112</v>
      </c>
      <c r="F153" s="35" t="s">
        <v>557</v>
      </c>
      <c r="G153" s="18">
        <v>460500</v>
      </c>
      <c r="H153" s="35">
        <v>408</v>
      </c>
      <c r="I153" s="232">
        <f>ไก่พื้นเมือง!F54+ปัจจัยผลิตทางการเกษตร!G27</f>
        <v>460500</v>
      </c>
    </row>
    <row r="154" spans="1:9" s="36" customFormat="1" ht="42">
      <c r="A154" s="33">
        <v>148</v>
      </c>
      <c r="B154" s="71" t="s">
        <v>504</v>
      </c>
      <c r="C154" s="17" t="s">
        <v>208</v>
      </c>
      <c r="D154" s="34" t="s">
        <v>209</v>
      </c>
      <c r="E154" s="34" t="s">
        <v>210</v>
      </c>
      <c r="F154" s="35">
        <v>3</v>
      </c>
      <c r="G154" s="18">
        <v>3466200</v>
      </c>
      <c r="H154" s="35">
        <v>1635</v>
      </c>
      <c r="I154" s="232">
        <f>ไก่พื้นเมือง!F55</f>
        <v>3466200</v>
      </c>
    </row>
    <row r="155" spans="1:9" s="36" customFormat="1" ht="63">
      <c r="A155" s="33">
        <v>149</v>
      </c>
      <c r="B155" s="71" t="s">
        <v>495</v>
      </c>
      <c r="C155" s="16" t="s">
        <v>31</v>
      </c>
      <c r="D155" s="34" t="s">
        <v>32</v>
      </c>
      <c r="E155" s="34" t="s">
        <v>33</v>
      </c>
      <c r="F155" s="35">
        <v>1</v>
      </c>
      <c r="G155" s="18">
        <v>69800</v>
      </c>
      <c r="H155" s="35">
        <v>100</v>
      </c>
      <c r="I155" s="229">
        <f>พัฒนาอาชีพ.OTOP!G27</f>
        <v>69800</v>
      </c>
    </row>
    <row r="156" spans="1:9" s="36" customFormat="1" ht="63">
      <c r="A156" s="33">
        <v>150</v>
      </c>
      <c r="B156" s="71" t="s">
        <v>495</v>
      </c>
      <c r="C156" s="17" t="s">
        <v>34</v>
      </c>
      <c r="D156" s="34" t="s">
        <v>35</v>
      </c>
      <c r="E156" s="34" t="s">
        <v>36</v>
      </c>
      <c r="F156" s="35">
        <v>1</v>
      </c>
      <c r="G156" s="18">
        <v>159600</v>
      </c>
      <c r="H156" s="35">
        <v>840</v>
      </c>
      <c r="I156" s="229">
        <f>พัฒนาอาชีพ.OTOP!G28</f>
        <v>159600</v>
      </c>
    </row>
    <row r="157" spans="1:9" s="36" customFormat="1" ht="42">
      <c r="A157" s="33">
        <v>151</v>
      </c>
      <c r="B157" s="71" t="s">
        <v>495</v>
      </c>
      <c r="C157" s="17" t="s">
        <v>37</v>
      </c>
      <c r="D157" s="34" t="s">
        <v>38</v>
      </c>
      <c r="E157" s="34" t="s">
        <v>39</v>
      </c>
      <c r="F157" s="35">
        <v>1</v>
      </c>
      <c r="G157" s="18">
        <v>63000</v>
      </c>
      <c r="H157" s="35">
        <v>60</v>
      </c>
      <c r="I157" s="229">
        <f>พัฒนาอาชีพ.OTOP!G20</f>
        <v>63000</v>
      </c>
    </row>
    <row r="158" spans="1:9" s="36" customFormat="1" ht="42">
      <c r="A158" s="33">
        <v>152</v>
      </c>
      <c r="B158" s="71" t="s">
        <v>495</v>
      </c>
      <c r="C158" s="17" t="s">
        <v>40</v>
      </c>
      <c r="D158" s="34" t="s">
        <v>38</v>
      </c>
      <c r="E158" s="34" t="s">
        <v>41</v>
      </c>
      <c r="F158" s="35">
        <v>1</v>
      </c>
      <c r="G158" s="18">
        <v>68000</v>
      </c>
      <c r="H158" s="35">
        <v>60</v>
      </c>
      <c r="I158" s="229">
        <f>พัฒนาอาชีพ.OTOP!G21</f>
        <v>68000</v>
      </c>
    </row>
    <row r="159" spans="1:9" s="36" customFormat="1" ht="42">
      <c r="A159" s="33">
        <v>153</v>
      </c>
      <c r="B159" s="71" t="s">
        <v>495</v>
      </c>
      <c r="C159" s="17" t="s">
        <v>42</v>
      </c>
      <c r="D159" s="34" t="s">
        <v>43</v>
      </c>
      <c r="E159" s="34" t="s">
        <v>577</v>
      </c>
      <c r="F159" s="35">
        <v>1</v>
      </c>
      <c r="G159" s="18">
        <v>42400</v>
      </c>
      <c r="H159" s="35">
        <v>60</v>
      </c>
      <c r="I159" s="229">
        <f>พัฒนาอาชีพ.OTOP!G22</f>
        <v>42400</v>
      </c>
    </row>
    <row r="160" spans="1:9" s="36" customFormat="1" ht="42">
      <c r="A160" s="33">
        <v>154</v>
      </c>
      <c r="B160" s="71" t="s">
        <v>495</v>
      </c>
      <c r="C160" s="17" t="s">
        <v>44</v>
      </c>
      <c r="D160" s="34" t="s">
        <v>43</v>
      </c>
      <c r="E160" s="34" t="s">
        <v>45</v>
      </c>
      <c r="F160" s="35">
        <v>6</v>
      </c>
      <c r="G160" s="18">
        <v>500000</v>
      </c>
      <c r="H160" s="35">
        <v>60</v>
      </c>
      <c r="I160" s="229">
        <f>ปัจจัยผลิตทางการเกษตร!G28</f>
        <v>500000</v>
      </c>
    </row>
    <row r="161" spans="1:9" s="36" customFormat="1" ht="42">
      <c r="A161" s="33">
        <v>155</v>
      </c>
      <c r="B161" s="71" t="s">
        <v>495</v>
      </c>
      <c r="C161" s="17" t="s">
        <v>46</v>
      </c>
      <c r="D161" s="34" t="s">
        <v>47</v>
      </c>
      <c r="E161" s="34" t="s">
        <v>48</v>
      </c>
      <c r="F161" s="35">
        <v>1</v>
      </c>
      <c r="G161" s="18">
        <v>43500</v>
      </c>
      <c r="H161" s="35">
        <v>30</v>
      </c>
      <c r="I161" s="229">
        <f>พัฒนาอาชีพ.OTOP!G23</f>
        <v>43500</v>
      </c>
    </row>
    <row r="162" spans="1:9" s="36" customFormat="1" ht="42">
      <c r="A162" s="33">
        <v>156</v>
      </c>
      <c r="B162" s="71" t="s">
        <v>495</v>
      </c>
      <c r="C162" s="17" t="s">
        <v>49</v>
      </c>
      <c r="D162" s="34" t="s">
        <v>47</v>
      </c>
      <c r="E162" s="34" t="s">
        <v>48</v>
      </c>
      <c r="F162" s="35">
        <v>1</v>
      </c>
      <c r="G162" s="18">
        <v>47500</v>
      </c>
      <c r="H162" s="35">
        <v>30</v>
      </c>
      <c r="I162" s="229">
        <f>พัฒนาอาชีพ.OTOP!G24</f>
        <v>47500</v>
      </c>
    </row>
    <row r="163" spans="1:9" s="36" customFormat="1" ht="42">
      <c r="A163" s="33">
        <v>157</v>
      </c>
      <c r="B163" s="71" t="s">
        <v>495</v>
      </c>
      <c r="C163" s="17" t="s">
        <v>50</v>
      </c>
      <c r="D163" s="34" t="s">
        <v>51</v>
      </c>
      <c r="E163" s="34" t="s">
        <v>52</v>
      </c>
      <c r="F163" s="35">
        <v>1</v>
      </c>
      <c r="G163" s="18">
        <v>57500</v>
      </c>
      <c r="H163" s="35">
        <v>60</v>
      </c>
      <c r="I163" s="229">
        <f>พัฒนาอาชีพ.OTOP!G25</f>
        <v>57500</v>
      </c>
    </row>
    <row r="164" spans="1:9" s="36" customFormat="1">
      <c r="A164" s="33">
        <v>158</v>
      </c>
      <c r="B164" s="71" t="s">
        <v>495</v>
      </c>
      <c r="C164" s="17" t="s">
        <v>53</v>
      </c>
      <c r="D164" s="34" t="s">
        <v>51</v>
      </c>
      <c r="E164" s="34" t="s">
        <v>53</v>
      </c>
      <c r="F164" s="35">
        <v>1</v>
      </c>
      <c r="G164" s="18">
        <v>52700</v>
      </c>
      <c r="H164" s="35">
        <v>60</v>
      </c>
      <c r="I164" s="229">
        <f>พัฒนาอาชีพ.OTOP!G26</f>
        <v>52700</v>
      </c>
    </row>
    <row r="165" spans="1:9" s="36" customFormat="1" ht="42">
      <c r="A165" s="33">
        <v>159</v>
      </c>
      <c r="B165" s="71" t="s">
        <v>495</v>
      </c>
      <c r="C165" s="17" t="s">
        <v>54</v>
      </c>
      <c r="D165" s="34" t="s">
        <v>55</v>
      </c>
      <c r="E165" s="34" t="s">
        <v>56</v>
      </c>
      <c r="F165" s="35">
        <v>1</v>
      </c>
      <c r="G165" s="18">
        <v>60000</v>
      </c>
      <c r="H165" s="35">
        <v>23</v>
      </c>
      <c r="I165" s="229">
        <f>พัฒนาอาชีพ.OTOP!G19</f>
        <v>60000</v>
      </c>
    </row>
    <row r="166" spans="1:9" s="36" customFormat="1" ht="42">
      <c r="A166" s="33">
        <v>160</v>
      </c>
      <c r="B166" s="71" t="s">
        <v>507</v>
      </c>
      <c r="C166" s="17" t="s">
        <v>234</v>
      </c>
      <c r="D166" s="34" t="s">
        <v>235</v>
      </c>
      <c r="E166" s="34" t="s">
        <v>578</v>
      </c>
      <c r="F166" s="35">
        <v>3</v>
      </c>
      <c r="G166" s="18">
        <v>609000</v>
      </c>
      <c r="H166" s="35">
        <v>50</v>
      </c>
      <c r="I166" s="232">
        <f>เป็ดไข่!F42</f>
        <v>609000</v>
      </c>
    </row>
    <row r="167" spans="1:9" s="36" customFormat="1" ht="51" customHeight="1">
      <c r="A167" s="33">
        <v>161</v>
      </c>
      <c r="B167" s="71" t="s">
        <v>507</v>
      </c>
      <c r="C167" s="17" t="s">
        <v>236</v>
      </c>
      <c r="D167" s="34" t="s">
        <v>237</v>
      </c>
      <c r="E167" s="34" t="s">
        <v>238</v>
      </c>
      <c r="F167" s="35">
        <v>3</v>
      </c>
      <c r="G167" s="18">
        <v>997500</v>
      </c>
      <c r="H167" s="35">
        <v>15</v>
      </c>
      <c r="I167" s="232">
        <f>สุกร!F10</f>
        <v>997500</v>
      </c>
    </row>
    <row r="168" spans="1:9" s="36" customFormat="1" ht="42">
      <c r="A168" s="33">
        <v>162</v>
      </c>
      <c r="B168" s="71" t="s">
        <v>507</v>
      </c>
      <c r="C168" s="17" t="s">
        <v>239</v>
      </c>
      <c r="D168" s="34" t="s">
        <v>240</v>
      </c>
      <c r="E168" s="34" t="s">
        <v>178</v>
      </c>
      <c r="F168" s="35">
        <v>1</v>
      </c>
      <c r="G168" s="18">
        <v>150000</v>
      </c>
      <c r="H168" s="35">
        <v>30</v>
      </c>
      <c r="I168" s="232">
        <f>พัฒนาอาชีพ.OTOP!G29</f>
        <v>150000</v>
      </c>
    </row>
    <row r="169" spans="1:9" s="36" customFormat="1" ht="42">
      <c r="A169" s="33">
        <v>163</v>
      </c>
      <c r="B169" s="71" t="s">
        <v>494</v>
      </c>
      <c r="C169" s="17" t="s">
        <v>13</v>
      </c>
      <c r="D169" s="34" t="s">
        <v>14</v>
      </c>
      <c r="E169" s="34" t="s">
        <v>15</v>
      </c>
      <c r="F169" s="35" t="s">
        <v>579</v>
      </c>
      <c r="G169" s="18">
        <v>2548350</v>
      </c>
      <c r="H169" s="35">
        <v>1710</v>
      </c>
      <c r="I169" s="229">
        <f>พัฒนาอาชีพ.OTOP!G32+ไก่พื้นเมือง!F56</f>
        <v>2548350</v>
      </c>
    </row>
    <row r="170" spans="1:9" s="36" customFormat="1" ht="43.5" customHeight="1">
      <c r="A170" s="33">
        <v>164</v>
      </c>
      <c r="B170" s="71" t="s">
        <v>494</v>
      </c>
      <c r="C170" s="17" t="s">
        <v>16</v>
      </c>
      <c r="D170" s="34" t="s">
        <v>17</v>
      </c>
      <c r="E170" s="34" t="s">
        <v>18</v>
      </c>
      <c r="F170" s="35" t="s">
        <v>579</v>
      </c>
      <c r="G170" s="18">
        <v>1256400</v>
      </c>
      <c r="H170" s="35">
        <v>50</v>
      </c>
      <c r="I170" s="229">
        <f>พัฒนาอาชีพ.OTOP!G33+แพะ!F10</f>
        <v>1256400</v>
      </c>
    </row>
    <row r="171" spans="1:9" ht="42">
      <c r="A171" s="8">
        <v>165</v>
      </c>
      <c r="B171" s="44" t="s">
        <v>494</v>
      </c>
      <c r="C171" s="9" t="s">
        <v>19</v>
      </c>
      <c r="D171" s="14" t="s">
        <v>20</v>
      </c>
      <c r="E171" s="14" t="s">
        <v>21</v>
      </c>
      <c r="F171" s="11" t="s">
        <v>564</v>
      </c>
      <c r="G171" s="12">
        <v>110000</v>
      </c>
      <c r="H171" s="11">
        <v>58</v>
      </c>
      <c r="I171" s="225">
        <f>ด้านการผลิตพืช!G51+ปัจจัยผลิตทางการเกษตร!G29</f>
        <v>110000</v>
      </c>
    </row>
    <row r="172" spans="1:9" ht="42">
      <c r="A172" s="8">
        <v>166</v>
      </c>
      <c r="B172" s="44" t="s">
        <v>494</v>
      </c>
      <c r="C172" s="9" t="s">
        <v>22</v>
      </c>
      <c r="D172" s="14" t="s">
        <v>23</v>
      </c>
      <c r="E172" s="14" t="s">
        <v>24</v>
      </c>
      <c r="F172" s="11">
        <v>1</v>
      </c>
      <c r="G172" s="12">
        <v>52800</v>
      </c>
      <c r="H172" s="11">
        <v>50</v>
      </c>
      <c r="I172" s="225">
        <f>พัฒนาอาชีพ.OTOP!G30</f>
        <v>52800</v>
      </c>
    </row>
    <row r="173" spans="1:9" ht="89.25" customHeight="1">
      <c r="A173" s="8">
        <v>167</v>
      </c>
      <c r="B173" s="44" t="s">
        <v>494</v>
      </c>
      <c r="C173" s="9" t="s">
        <v>25</v>
      </c>
      <c r="D173" s="14" t="s">
        <v>26</v>
      </c>
      <c r="E173" s="14" t="s">
        <v>27</v>
      </c>
      <c r="F173" s="11">
        <v>2</v>
      </c>
      <c r="G173" s="12">
        <v>10010000</v>
      </c>
      <c r="H173" s="11">
        <v>700</v>
      </c>
      <c r="I173" s="225">
        <f>ด้านการผลิตพืช!G52</f>
        <v>10010000</v>
      </c>
    </row>
    <row r="174" spans="1:9" s="36" customFormat="1" ht="42">
      <c r="A174" s="33">
        <v>168</v>
      </c>
      <c r="B174" s="71" t="s">
        <v>494</v>
      </c>
      <c r="C174" s="17" t="s">
        <v>28</v>
      </c>
      <c r="D174" s="34" t="s">
        <v>29</v>
      </c>
      <c r="E174" s="34" t="s">
        <v>30</v>
      </c>
      <c r="F174" s="35">
        <v>1</v>
      </c>
      <c r="G174" s="18">
        <v>120000</v>
      </c>
      <c r="H174" s="35">
        <v>50</v>
      </c>
      <c r="I174" s="229">
        <f>พัฒนาอาชีพ.OTOP!G31</f>
        <v>120000</v>
      </c>
    </row>
    <row r="175" spans="1:9" ht="42">
      <c r="A175" s="8">
        <v>169</v>
      </c>
      <c r="B175" s="44" t="s">
        <v>503</v>
      </c>
      <c r="C175" s="9" t="s">
        <v>198</v>
      </c>
      <c r="D175" s="14" t="s">
        <v>199</v>
      </c>
      <c r="E175" s="14" t="s">
        <v>200</v>
      </c>
      <c r="F175" s="11" t="s">
        <v>564</v>
      </c>
      <c r="G175" s="12">
        <v>847000</v>
      </c>
      <c r="H175" s="11">
        <v>235</v>
      </c>
      <c r="I175" s="223">
        <f>ด้านการผลิตพืช!G53+ปัจจัยผลิตทางการเกษตร!G30</f>
        <v>847000</v>
      </c>
    </row>
    <row r="176" spans="1:9" ht="63">
      <c r="A176" s="8">
        <v>170</v>
      </c>
      <c r="B176" s="44" t="s">
        <v>503</v>
      </c>
      <c r="C176" s="9" t="s">
        <v>517</v>
      </c>
      <c r="D176" s="14" t="s">
        <v>679</v>
      </c>
      <c r="E176" s="14" t="s">
        <v>544</v>
      </c>
      <c r="F176" s="11" t="s">
        <v>580</v>
      </c>
      <c r="G176" s="12">
        <v>1182500</v>
      </c>
      <c r="H176" s="11">
        <v>102</v>
      </c>
      <c r="I176" s="223">
        <f>พัฒนาอาชีพ.OTOP!G35+ปัจจัยผลิตทางการเกษตร!G31</f>
        <v>1182500</v>
      </c>
    </row>
    <row r="177" spans="1:10" ht="42">
      <c r="A177" s="8">
        <v>171</v>
      </c>
      <c r="B177" s="44" t="s">
        <v>503</v>
      </c>
      <c r="C177" s="9" t="s">
        <v>203</v>
      </c>
      <c r="D177" s="14" t="s">
        <v>204</v>
      </c>
      <c r="E177" s="14" t="s">
        <v>581</v>
      </c>
      <c r="F177" s="11" t="s">
        <v>582</v>
      </c>
      <c r="G177" s="12">
        <v>659000</v>
      </c>
      <c r="H177" s="11">
        <v>200</v>
      </c>
      <c r="I177" s="223">
        <f>พัฒนาอาชีพ.OTOP!G36+ปัจจัยผลิตทางการเกษตร!G32</f>
        <v>659000</v>
      </c>
    </row>
    <row r="178" spans="1:10" ht="42">
      <c r="A178" s="8">
        <v>172</v>
      </c>
      <c r="B178" s="44" t="s">
        <v>503</v>
      </c>
      <c r="C178" s="9" t="s">
        <v>205</v>
      </c>
      <c r="D178" s="14" t="s">
        <v>206</v>
      </c>
      <c r="E178" s="14" t="s">
        <v>207</v>
      </c>
      <c r="F178" s="11">
        <v>1</v>
      </c>
      <c r="G178" s="12">
        <v>180000</v>
      </c>
      <c r="H178" s="11">
        <v>20</v>
      </c>
      <c r="I178" s="223">
        <f>พัฒนาอาชีพ.OTOP!G34</f>
        <v>180000</v>
      </c>
    </row>
    <row r="179" spans="1:10" ht="42">
      <c r="A179" s="8">
        <v>173</v>
      </c>
      <c r="B179" s="44" t="s">
        <v>511</v>
      </c>
      <c r="C179" s="9" t="s">
        <v>279</v>
      </c>
      <c r="D179" s="14" t="s">
        <v>280</v>
      </c>
      <c r="E179" s="14" t="s">
        <v>281</v>
      </c>
      <c r="F179" s="11">
        <v>3</v>
      </c>
      <c r="G179" s="12">
        <v>200000</v>
      </c>
      <c r="H179" s="11">
        <v>20</v>
      </c>
      <c r="I179" s="223">
        <f>โค!F18</f>
        <v>200000</v>
      </c>
    </row>
    <row r="180" spans="1:10" s="26" customFormat="1">
      <c r="A180" s="204">
        <v>174</v>
      </c>
      <c r="B180" s="212" t="s">
        <v>511</v>
      </c>
      <c r="C180" s="205" t="s">
        <v>282</v>
      </c>
      <c r="D180" s="206" t="s">
        <v>283</v>
      </c>
      <c r="E180" s="206" t="s">
        <v>284</v>
      </c>
      <c r="F180" s="207">
        <v>3</v>
      </c>
      <c r="G180" s="208">
        <v>600020</v>
      </c>
      <c r="H180" s="207">
        <v>80</v>
      </c>
      <c r="I180" s="230">
        <f>เป็ดไข่!F43+ไก่ไข่!F69</f>
        <v>600020</v>
      </c>
      <c r="J180" s="224" t="s">
        <v>660</v>
      </c>
    </row>
    <row r="181" spans="1:10">
      <c r="A181" s="8">
        <v>175</v>
      </c>
      <c r="B181" s="44" t="s">
        <v>511</v>
      </c>
      <c r="C181" s="9" t="s">
        <v>285</v>
      </c>
      <c r="D181" s="14" t="s">
        <v>286</v>
      </c>
      <c r="E181" s="14" t="s">
        <v>287</v>
      </c>
      <c r="F181" s="11">
        <v>3</v>
      </c>
      <c r="G181" s="12">
        <v>864000</v>
      </c>
      <c r="H181" s="11">
        <v>130</v>
      </c>
      <c r="I181" s="223">
        <f>เป็ดไข่!F44+ไก่ไข่!F70</f>
        <v>864000</v>
      </c>
    </row>
    <row r="182" spans="1:10" ht="42">
      <c r="A182" s="8">
        <v>176</v>
      </c>
      <c r="B182" s="44" t="s">
        <v>511</v>
      </c>
      <c r="C182" s="9" t="s">
        <v>288</v>
      </c>
      <c r="D182" s="14" t="s">
        <v>289</v>
      </c>
      <c r="E182" s="14" t="s">
        <v>290</v>
      </c>
      <c r="F182" s="11">
        <v>3</v>
      </c>
      <c r="G182" s="12">
        <v>384000</v>
      </c>
      <c r="H182" s="11">
        <v>20</v>
      </c>
      <c r="I182" s="223">
        <f>แพะ!F11</f>
        <v>384000</v>
      </c>
    </row>
    <row r="183" spans="1:10" ht="42">
      <c r="A183" s="8">
        <v>177</v>
      </c>
      <c r="B183" s="44" t="s">
        <v>511</v>
      </c>
      <c r="C183" s="9" t="s">
        <v>291</v>
      </c>
      <c r="D183" s="14" t="s">
        <v>292</v>
      </c>
      <c r="E183" s="14" t="s">
        <v>583</v>
      </c>
      <c r="F183" s="11" t="s">
        <v>557</v>
      </c>
      <c r="G183" s="12">
        <v>197000</v>
      </c>
      <c r="H183" s="11">
        <v>20</v>
      </c>
      <c r="I183" s="223">
        <f>แพะ!F12+ปัจจัยผลิตทางการเกษตร!G33</f>
        <v>197000</v>
      </c>
    </row>
    <row r="184" spans="1:10">
      <c r="A184" s="8">
        <v>178</v>
      </c>
      <c r="B184" s="44" t="s">
        <v>511</v>
      </c>
      <c r="C184" s="9" t="s">
        <v>293</v>
      </c>
      <c r="D184" s="14" t="s">
        <v>294</v>
      </c>
      <c r="E184" s="14" t="s">
        <v>295</v>
      </c>
      <c r="F184" s="11">
        <v>3</v>
      </c>
      <c r="G184" s="12">
        <v>250000</v>
      </c>
      <c r="H184" s="11">
        <v>20</v>
      </c>
      <c r="I184" s="223">
        <f>โค!F19</f>
        <v>250000</v>
      </c>
    </row>
    <row r="185" spans="1:10" ht="42">
      <c r="A185" s="8">
        <v>179</v>
      </c>
      <c r="B185" s="44" t="s">
        <v>511</v>
      </c>
      <c r="C185" s="9" t="s">
        <v>296</v>
      </c>
      <c r="D185" s="14" t="s">
        <v>297</v>
      </c>
      <c r="E185" s="14" t="s">
        <v>298</v>
      </c>
      <c r="F185" s="11">
        <v>3</v>
      </c>
      <c r="G185" s="12">
        <v>200000</v>
      </c>
      <c r="H185" s="11">
        <v>20</v>
      </c>
      <c r="I185" s="223">
        <f>สุกร!F11</f>
        <v>200000</v>
      </c>
    </row>
    <row r="186" spans="1:10" ht="42">
      <c r="A186" s="8">
        <v>180</v>
      </c>
      <c r="B186" s="71" t="s">
        <v>511</v>
      </c>
      <c r="C186" s="17" t="s">
        <v>299</v>
      </c>
      <c r="D186" s="34" t="s">
        <v>300</v>
      </c>
      <c r="E186" s="34" t="s">
        <v>301</v>
      </c>
      <c r="F186" s="35">
        <v>4</v>
      </c>
      <c r="G186" s="18">
        <v>196000</v>
      </c>
      <c r="H186" s="35">
        <v>290</v>
      </c>
      <c r="I186" s="223">
        <f>ประมง!F39</f>
        <v>196000</v>
      </c>
      <c r="J186" s="231" t="s">
        <v>659</v>
      </c>
    </row>
    <row r="187" spans="1:10" ht="42">
      <c r="A187" s="8">
        <v>181</v>
      </c>
      <c r="B187" s="44" t="s">
        <v>511</v>
      </c>
      <c r="C187" s="9" t="s">
        <v>302</v>
      </c>
      <c r="D187" s="14" t="s">
        <v>512</v>
      </c>
      <c r="E187" s="14" t="s">
        <v>303</v>
      </c>
      <c r="F187" s="11">
        <v>4</v>
      </c>
      <c r="G187" s="12">
        <v>204000</v>
      </c>
      <c r="H187" s="11">
        <v>20</v>
      </c>
      <c r="I187" s="223">
        <f>ประมง!F40</f>
        <v>204000</v>
      </c>
    </row>
    <row r="188" spans="1:10" ht="42">
      <c r="A188" s="8">
        <v>182</v>
      </c>
      <c r="B188" s="44" t="s">
        <v>501</v>
      </c>
      <c r="C188" s="17" t="s">
        <v>139</v>
      </c>
      <c r="D188" s="14" t="s">
        <v>140</v>
      </c>
      <c r="E188" s="14" t="s">
        <v>141</v>
      </c>
      <c r="F188" s="11" t="s">
        <v>579</v>
      </c>
      <c r="G188" s="12">
        <v>528000</v>
      </c>
      <c r="H188" s="11">
        <v>240</v>
      </c>
      <c r="I188" s="223">
        <f>พัฒนาอาชีพ.OTOP!G37+ไก่พื้นเมือง!F57</f>
        <v>528000</v>
      </c>
    </row>
    <row r="189" spans="1:10" ht="42">
      <c r="A189" s="8">
        <v>183</v>
      </c>
      <c r="B189" s="44" t="s">
        <v>501</v>
      </c>
      <c r="C189" s="17" t="s">
        <v>142</v>
      </c>
      <c r="D189" s="14" t="s">
        <v>584</v>
      </c>
      <c r="E189" s="14" t="s">
        <v>141</v>
      </c>
      <c r="F189" s="11" t="s">
        <v>579</v>
      </c>
      <c r="G189" s="12">
        <v>396000</v>
      </c>
      <c r="H189" s="11">
        <v>180</v>
      </c>
      <c r="I189" s="223">
        <f>พัฒนาอาชีพ.OTOP!G38+ไก่พื้นเมือง!F58</f>
        <v>396000</v>
      </c>
    </row>
    <row r="190" spans="1:10" ht="42">
      <c r="A190" s="8">
        <v>184</v>
      </c>
      <c r="B190" s="44" t="s">
        <v>501</v>
      </c>
      <c r="C190" s="17" t="s">
        <v>143</v>
      </c>
      <c r="D190" s="14" t="s">
        <v>144</v>
      </c>
      <c r="E190" s="14" t="s">
        <v>141</v>
      </c>
      <c r="F190" s="11" t="s">
        <v>579</v>
      </c>
      <c r="G190" s="12">
        <v>528000</v>
      </c>
      <c r="H190" s="11">
        <v>240</v>
      </c>
      <c r="I190" s="223">
        <f>พัฒนาอาชีพ.OTOP!G39+ไก่พื้นเมือง!F59</f>
        <v>528000</v>
      </c>
    </row>
    <row r="191" spans="1:10" ht="42">
      <c r="A191" s="8">
        <v>185</v>
      </c>
      <c r="B191" s="44" t="s">
        <v>501</v>
      </c>
      <c r="C191" s="17" t="s">
        <v>145</v>
      </c>
      <c r="D191" s="14" t="s">
        <v>146</v>
      </c>
      <c r="E191" s="14" t="s">
        <v>141</v>
      </c>
      <c r="F191" s="11" t="s">
        <v>579</v>
      </c>
      <c r="G191" s="12">
        <v>440000</v>
      </c>
      <c r="H191" s="11">
        <v>200</v>
      </c>
      <c r="I191" s="223">
        <f>พัฒนาอาชีพ.OTOP!G40+ไก่พื้นเมือง!F60</f>
        <v>440000</v>
      </c>
    </row>
    <row r="192" spans="1:10" ht="42">
      <c r="A192" s="8">
        <v>186</v>
      </c>
      <c r="B192" s="44" t="s">
        <v>501</v>
      </c>
      <c r="C192" s="17" t="s">
        <v>147</v>
      </c>
      <c r="D192" s="14" t="s">
        <v>148</v>
      </c>
      <c r="E192" s="14" t="s">
        <v>141</v>
      </c>
      <c r="F192" s="11" t="s">
        <v>579</v>
      </c>
      <c r="G192" s="12">
        <v>440000</v>
      </c>
      <c r="H192" s="11">
        <v>200</v>
      </c>
      <c r="I192" s="223">
        <f>พัฒนาอาชีพ.OTOP!G41+ไก่พื้นเมือง!F61</f>
        <v>440000</v>
      </c>
    </row>
    <row r="193" spans="1:9" ht="42">
      <c r="A193" s="8">
        <v>187</v>
      </c>
      <c r="B193" s="44" t="s">
        <v>501</v>
      </c>
      <c r="C193" s="17" t="s">
        <v>149</v>
      </c>
      <c r="D193" s="14" t="s">
        <v>150</v>
      </c>
      <c r="E193" s="14" t="s">
        <v>141</v>
      </c>
      <c r="F193" s="11" t="s">
        <v>579</v>
      </c>
      <c r="G193" s="12">
        <v>352000</v>
      </c>
      <c r="H193" s="11">
        <v>160</v>
      </c>
      <c r="I193" s="223">
        <f>พัฒนาอาชีพ.OTOP!G42+ไก่พื้นเมือง!F62</f>
        <v>352000</v>
      </c>
    </row>
    <row r="194" spans="1:9" s="21" customFormat="1" ht="50.25" customHeight="1">
      <c r="A194" s="8">
        <v>188</v>
      </c>
      <c r="B194" s="44" t="s">
        <v>501</v>
      </c>
      <c r="C194" s="17" t="s">
        <v>151</v>
      </c>
      <c r="D194" s="14" t="s">
        <v>152</v>
      </c>
      <c r="E194" s="14" t="s">
        <v>141</v>
      </c>
      <c r="F194" s="11" t="s">
        <v>579</v>
      </c>
      <c r="G194" s="12">
        <v>396000</v>
      </c>
      <c r="H194" s="11">
        <v>180</v>
      </c>
      <c r="I194" s="223">
        <f>พัฒนาอาชีพ.OTOP!G43+ไก่พื้นเมือง!F63</f>
        <v>396000</v>
      </c>
    </row>
    <row r="195" spans="1:9" ht="47.25" customHeight="1">
      <c r="A195" s="8">
        <v>189</v>
      </c>
      <c r="B195" s="44" t="s">
        <v>501</v>
      </c>
      <c r="C195" s="17" t="s">
        <v>153</v>
      </c>
      <c r="D195" s="14" t="s">
        <v>154</v>
      </c>
      <c r="E195" s="14" t="s">
        <v>141</v>
      </c>
      <c r="F195" s="11" t="s">
        <v>579</v>
      </c>
      <c r="G195" s="12">
        <v>396000</v>
      </c>
      <c r="H195" s="11">
        <v>180</v>
      </c>
      <c r="I195" s="223">
        <f>พัฒนาอาชีพ.OTOP!G44+ไก่พื้นเมือง!F64</f>
        <v>396000</v>
      </c>
    </row>
    <row r="196" spans="1:9" ht="42">
      <c r="A196" s="8">
        <v>190</v>
      </c>
      <c r="B196" s="44" t="s">
        <v>501</v>
      </c>
      <c r="C196" s="17" t="s">
        <v>155</v>
      </c>
      <c r="D196" s="14" t="s">
        <v>156</v>
      </c>
      <c r="E196" s="14" t="s">
        <v>141</v>
      </c>
      <c r="F196" s="11" t="s">
        <v>579</v>
      </c>
      <c r="G196" s="12">
        <v>264000</v>
      </c>
      <c r="H196" s="11">
        <v>120</v>
      </c>
      <c r="I196" s="223">
        <f>พัฒนาอาชีพ.OTOP!G45+ไก่พื้นเมือง!F65</f>
        <v>264000</v>
      </c>
    </row>
    <row r="197" spans="1:9" ht="42">
      <c r="A197" s="8">
        <v>191</v>
      </c>
      <c r="B197" s="44" t="s">
        <v>501</v>
      </c>
      <c r="C197" s="17" t="s">
        <v>157</v>
      </c>
      <c r="D197" s="14" t="s">
        <v>158</v>
      </c>
      <c r="E197" s="14" t="s">
        <v>141</v>
      </c>
      <c r="F197" s="11" t="s">
        <v>579</v>
      </c>
      <c r="G197" s="12">
        <v>220000</v>
      </c>
      <c r="H197" s="11">
        <v>100</v>
      </c>
      <c r="I197" s="223">
        <f>พัฒนาอาชีพ.OTOP!G46+ไก่พื้นเมือง!F66</f>
        <v>220000</v>
      </c>
    </row>
    <row r="198" spans="1:9" ht="42">
      <c r="A198" s="8">
        <v>192</v>
      </c>
      <c r="B198" s="44" t="s">
        <v>501</v>
      </c>
      <c r="C198" s="17" t="s">
        <v>159</v>
      </c>
      <c r="D198" s="14" t="s">
        <v>160</v>
      </c>
      <c r="E198" s="14" t="s">
        <v>141</v>
      </c>
      <c r="F198" s="11" t="s">
        <v>579</v>
      </c>
      <c r="G198" s="12">
        <v>396000</v>
      </c>
      <c r="H198" s="11">
        <v>180</v>
      </c>
      <c r="I198" s="223">
        <f>พัฒนาอาชีพ.OTOP!G47+ไก่พื้นเมือง!F67</f>
        <v>396000</v>
      </c>
    </row>
    <row r="199" spans="1:9">
      <c r="F199" s="22" t="s">
        <v>402</v>
      </c>
      <c r="G199" s="23">
        <f>SUM(G7:G198)</f>
        <v>164406780</v>
      </c>
      <c r="H199" s="234">
        <f>SUM(H7:H198)</f>
        <v>52857</v>
      </c>
      <c r="I199" s="223">
        <f>SUM(I7:I198)</f>
        <v>164406780</v>
      </c>
    </row>
    <row r="200" spans="1:9">
      <c r="F200" s="25"/>
    </row>
    <row r="201" spans="1:9">
      <c r="E201" s="88"/>
    </row>
    <row r="202" spans="1:9">
      <c r="B202" s="201" t="s">
        <v>665</v>
      </c>
      <c r="C202" s="1" t="s">
        <v>690</v>
      </c>
    </row>
    <row r="203" spans="1:9">
      <c r="B203" s="1"/>
      <c r="C203" s="50" t="s">
        <v>687</v>
      </c>
    </row>
    <row r="204" spans="1:9">
      <c r="B204" s="1"/>
      <c r="C204" s="50" t="s">
        <v>686</v>
      </c>
    </row>
    <row r="205" spans="1:9">
      <c r="B205" s="1"/>
      <c r="C205" s="201" t="s">
        <v>681</v>
      </c>
      <c r="D205" s="257" t="s">
        <v>682</v>
      </c>
    </row>
    <row r="206" spans="1:9">
      <c r="B206" s="1"/>
      <c r="C206" s="36" t="s">
        <v>688</v>
      </c>
      <c r="F206" s="25"/>
    </row>
    <row r="207" spans="1:9">
      <c r="C207" s="24" t="s">
        <v>683</v>
      </c>
      <c r="F207" s="25"/>
    </row>
    <row r="208" spans="1:9">
      <c r="E208" s="50"/>
      <c r="F208" s="25"/>
    </row>
    <row r="209" spans="6:6">
      <c r="F209" s="25"/>
    </row>
    <row r="216" spans="6:6">
      <c r="F216" s="25"/>
    </row>
    <row r="217" spans="6:6">
      <c r="F217" s="25"/>
    </row>
  </sheetData>
  <mergeCells count="3">
    <mergeCell ref="A1:H1"/>
    <mergeCell ref="A2:H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  <ignoredErrors>
    <ignoredError sqref="F17 F121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H48"/>
  <sheetViews>
    <sheetView topLeftCell="A16" workbookViewId="0">
      <selection activeCell="A7" sqref="A7:XFD7"/>
    </sheetView>
  </sheetViews>
  <sheetFormatPr defaultColWidth="9" defaultRowHeight="21"/>
  <cols>
    <col min="1" max="1" width="5.625" style="2" customWidth="1"/>
    <col min="2" max="2" width="11.125" style="2" customWidth="1"/>
    <col min="3" max="3" width="33.25" style="1" customWidth="1"/>
    <col min="4" max="4" width="31.375" style="1" customWidth="1"/>
    <col min="5" max="5" width="30.75" style="1" customWidth="1"/>
    <col min="6" max="6" width="7.375" style="3" customWidth="1"/>
    <col min="7" max="8" width="15" style="4" customWidth="1"/>
    <col min="9" max="9" width="20.75" style="1" customWidth="1"/>
    <col min="10" max="16384" width="9" style="1"/>
  </cols>
  <sheetData>
    <row r="1" spans="1:8" ht="23.25">
      <c r="A1" s="275" t="s">
        <v>0</v>
      </c>
      <c r="B1" s="275"/>
      <c r="C1" s="275"/>
      <c r="D1" s="275"/>
      <c r="E1" s="275"/>
      <c r="F1" s="275"/>
      <c r="G1" s="275"/>
      <c r="H1" s="275"/>
    </row>
    <row r="2" spans="1:8" ht="23.25">
      <c r="A2" s="275" t="s">
        <v>1</v>
      </c>
      <c r="B2" s="275"/>
      <c r="C2" s="275"/>
      <c r="D2" s="275"/>
      <c r="E2" s="275"/>
      <c r="F2" s="275"/>
      <c r="G2" s="275"/>
      <c r="H2" s="275"/>
    </row>
    <row r="3" spans="1:8" ht="16.5" customHeight="1"/>
    <row r="4" spans="1:8">
      <c r="A4" s="276" t="s">
        <v>2</v>
      </c>
      <c r="B4" s="276"/>
      <c r="C4" s="276"/>
      <c r="G4" s="5"/>
      <c r="H4" s="5"/>
    </row>
    <row r="5" spans="1:8">
      <c r="A5" s="27"/>
      <c r="B5" s="37"/>
      <c r="C5" s="45" t="s">
        <v>536</v>
      </c>
      <c r="G5" s="5"/>
      <c r="H5" s="5"/>
    </row>
    <row r="6" spans="1:8" ht="10.5" customHeight="1">
      <c r="G6" s="5"/>
      <c r="H6" s="5"/>
    </row>
    <row r="7" spans="1:8" ht="79.5" customHeight="1">
      <c r="A7" s="6" t="s">
        <v>3</v>
      </c>
      <c r="B7" s="6" t="s">
        <v>492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7" t="s">
        <v>9</v>
      </c>
    </row>
    <row r="8" spans="1:8" s="15" customFormat="1" ht="27.75" customHeight="1">
      <c r="A8" s="8">
        <v>1</v>
      </c>
      <c r="B8" s="8" t="s">
        <v>513</v>
      </c>
      <c r="C8" s="9" t="s">
        <v>304</v>
      </c>
      <c r="D8" s="14" t="s">
        <v>305</v>
      </c>
      <c r="E8" s="14" t="s">
        <v>306</v>
      </c>
      <c r="F8" s="11">
        <v>1</v>
      </c>
      <c r="G8" s="12">
        <v>17000</v>
      </c>
      <c r="H8" s="12">
        <v>20</v>
      </c>
    </row>
    <row r="9" spans="1:8" s="15" customFormat="1" ht="107.25" customHeight="1">
      <c r="A9" s="8">
        <v>2</v>
      </c>
      <c r="B9" s="8" t="s">
        <v>513</v>
      </c>
      <c r="C9" s="9" t="s">
        <v>319</v>
      </c>
      <c r="D9" s="14" t="s">
        <v>320</v>
      </c>
      <c r="E9" s="14" t="s">
        <v>442</v>
      </c>
      <c r="F9" s="11">
        <v>1</v>
      </c>
      <c r="G9" s="12">
        <v>25250</v>
      </c>
      <c r="H9" s="12">
        <v>95</v>
      </c>
    </row>
    <row r="10" spans="1:8" s="15" customFormat="1" ht="87" customHeight="1">
      <c r="A10" s="8">
        <v>3</v>
      </c>
      <c r="B10" s="8" t="s">
        <v>513</v>
      </c>
      <c r="C10" s="9" t="s">
        <v>322</v>
      </c>
      <c r="D10" s="14" t="s">
        <v>440</v>
      </c>
      <c r="E10" s="14" t="s">
        <v>441</v>
      </c>
      <c r="F10" s="11">
        <v>1</v>
      </c>
      <c r="G10" s="12">
        <v>909210</v>
      </c>
      <c r="H10" s="12">
        <v>175</v>
      </c>
    </row>
    <row r="11" spans="1:8" s="15" customFormat="1" ht="21" customHeight="1">
      <c r="A11" s="8">
        <v>4</v>
      </c>
      <c r="B11" s="33" t="s">
        <v>506</v>
      </c>
      <c r="C11" s="17" t="s">
        <v>224</v>
      </c>
      <c r="D11" s="34" t="s">
        <v>225</v>
      </c>
      <c r="E11" s="34" t="s">
        <v>414</v>
      </c>
      <c r="F11" s="35">
        <v>1</v>
      </c>
      <c r="G11" s="18">
        <v>6000</v>
      </c>
      <c r="H11" s="18">
        <v>20</v>
      </c>
    </row>
    <row r="12" spans="1:8" s="15" customFormat="1" ht="42">
      <c r="A12" s="8">
        <v>5</v>
      </c>
      <c r="B12" s="8" t="s">
        <v>502</v>
      </c>
      <c r="C12" s="9" t="s">
        <v>164</v>
      </c>
      <c r="D12" s="14" t="s">
        <v>460</v>
      </c>
      <c r="E12" s="14" t="s">
        <v>166</v>
      </c>
      <c r="F12" s="11">
        <v>1</v>
      </c>
      <c r="G12" s="12">
        <v>560000</v>
      </c>
      <c r="H12" s="12">
        <v>149</v>
      </c>
    </row>
    <row r="13" spans="1:8" s="15" customFormat="1" ht="42">
      <c r="A13" s="8">
        <v>6</v>
      </c>
      <c r="B13" s="8" t="s">
        <v>502</v>
      </c>
      <c r="C13" s="9" t="s">
        <v>167</v>
      </c>
      <c r="D13" s="14" t="s">
        <v>168</v>
      </c>
      <c r="E13" s="14" t="s">
        <v>169</v>
      </c>
      <c r="F13" s="11">
        <v>1</v>
      </c>
      <c r="G13" s="12">
        <v>80000</v>
      </c>
      <c r="H13" s="12">
        <v>40</v>
      </c>
    </row>
    <row r="14" spans="1:8" s="15" customFormat="1" ht="63">
      <c r="A14" s="8">
        <v>7</v>
      </c>
      <c r="B14" s="8" t="s">
        <v>502</v>
      </c>
      <c r="C14" s="9" t="s">
        <v>195</v>
      </c>
      <c r="D14" s="14" t="s">
        <v>196</v>
      </c>
      <c r="E14" s="14" t="s">
        <v>464</v>
      </c>
      <c r="F14" s="11">
        <v>1</v>
      </c>
      <c r="G14" s="12">
        <v>60000</v>
      </c>
      <c r="H14" s="12">
        <v>115</v>
      </c>
    </row>
    <row r="15" spans="1:8" s="15" customFormat="1" ht="30.75" customHeight="1">
      <c r="A15" s="8">
        <v>8</v>
      </c>
      <c r="B15" s="8" t="s">
        <v>502</v>
      </c>
      <c r="C15" s="9" t="s">
        <v>173</v>
      </c>
      <c r="D15" s="14" t="s">
        <v>174</v>
      </c>
      <c r="E15" s="14" t="s">
        <v>175</v>
      </c>
      <c r="F15" s="11">
        <v>1</v>
      </c>
      <c r="G15" s="12">
        <v>85100</v>
      </c>
      <c r="H15" s="12">
        <v>300</v>
      </c>
    </row>
    <row r="16" spans="1:8" s="15" customFormat="1" ht="42">
      <c r="A16" s="8">
        <v>9</v>
      </c>
      <c r="B16" s="8" t="s">
        <v>502</v>
      </c>
      <c r="C16" s="9" t="s">
        <v>176</v>
      </c>
      <c r="D16" s="14" t="s">
        <v>177</v>
      </c>
      <c r="E16" s="14" t="s">
        <v>178</v>
      </c>
      <c r="F16" s="11">
        <v>1</v>
      </c>
      <c r="G16" s="12">
        <v>106000</v>
      </c>
      <c r="H16" s="12">
        <v>50</v>
      </c>
    </row>
    <row r="17" spans="1:8" s="15" customFormat="1" ht="42">
      <c r="A17" s="8">
        <v>10</v>
      </c>
      <c r="B17" s="8" t="s">
        <v>502</v>
      </c>
      <c r="C17" s="9" t="s">
        <v>187</v>
      </c>
      <c r="D17" s="14" t="s">
        <v>188</v>
      </c>
      <c r="E17" s="14" t="s">
        <v>461</v>
      </c>
      <c r="F17" s="11">
        <v>1</v>
      </c>
      <c r="G17" s="12">
        <v>60000</v>
      </c>
      <c r="H17" s="12">
        <v>50</v>
      </c>
    </row>
    <row r="18" spans="1:8" s="15" customFormat="1" ht="42">
      <c r="A18" s="8">
        <v>11</v>
      </c>
      <c r="B18" s="33" t="s">
        <v>500</v>
      </c>
      <c r="C18" s="17" t="s">
        <v>120</v>
      </c>
      <c r="D18" s="34" t="s">
        <v>121</v>
      </c>
      <c r="E18" s="34" t="s">
        <v>540</v>
      </c>
      <c r="F18" s="35">
        <v>1</v>
      </c>
      <c r="G18" s="18">
        <v>20000</v>
      </c>
      <c r="H18" s="18">
        <v>20</v>
      </c>
    </row>
    <row r="19" spans="1:8" s="15" customFormat="1" ht="63">
      <c r="A19" s="8">
        <v>12</v>
      </c>
      <c r="B19" s="8" t="s">
        <v>495</v>
      </c>
      <c r="C19" s="17" t="s">
        <v>418</v>
      </c>
      <c r="D19" s="14" t="s">
        <v>55</v>
      </c>
      <c r="E19" s="14" t="s">
        <v>459</v>
      </c>
      <c r="F19" s="11">
        <v>1</v>
      </c>
      <c r="G19" s="12">
        <v>60000</v>
      </c>
      <c r="H19" s="18">
        <v>23</v>
      </c>
    </row>
    <row r="20" spans="1:8" s="55" customFormat="1" ht="56.25" customHeight="1">
      <c r="A20" s="8">
        <v>13</v>
      </c>
      <c r="B20" s="8" t="s">
        <v>495</v>
      </c>
      <c r="C20" s="17" t="s">
        <v>37</v>
      </c>
      <c r="D20" s="14" t="s">
        <v>38</v>
      </c>
      <c r="E20" s="14" t="s">
        <v>39</v>
      </c>
      <c r="F20" s="11">
        <v>1</v>
      </c>
      <c r="G20" s="12">
        <v>63000</v>
      </c>
      <c r="H20" s="12">
        <v>60</v>
      </c>
    </row>
    <row r="21" spans="1:8" s="55" customFormat="1" ht="42">
      <c r="A21" s="8">
        <v>14</v>
      </c>
      <c r="B21" s="8" t="s">
        <v>495</v>
      </c>
      <c r="C21" s="17" t="s">
        <v>40</v>
      </c>
      <c r="D21" s="14" t="s">
        <v>38</v>
      </c>
      <c r="E21" s="14" t="s">
        <v>41</v>
      </c>
      <c r="F21" s="11">
        <v>1</v>
      </c>
      <c r="G21" s="12">
        <v>68000</v>
      </c>
      <c r="H21" s="12">
        <v>60</v>
      </c>
    </row>
    <row r="22" spans="1:8" ht="26.25" customHeight="1">
      <c r="A22" s="8">
        <v>15</v>
      </c>
      <c r="B22" s="8" t="s">
        <v>495</v>
      </c>
      <c r="C22" s="17" t="s">
        <v>42</v>
      </c>
      <c r="D22" s="14" t="s">
        <v>43</v>
      </c>
      <c r="E22" s="14" t="s">
        <v>458</v>
      </c>
      <c r="F22" s="11">
        <v>1</v>
      </c>
      <c r="G22" s="12">
        <v>42400</v>
      </c>
      <c r="H22" s="12">
        <v>60</v>
      </c>
    </row>
    <row r="23" spans="1:8" ht="42">
      <c r="A23" s="8">
        <v>16</v>
      </c>
      <c r="B23" s="8" t="s">
        <v>495</v>
      </c>
      <c r="C23" s="17" t="s">
        <v>46</v>
      </c>
      <c r="D23" s="14" t="s">
        <v>47</v>
      </c>
      <c r="E23" s="14" t="s">
        <v>48</v>
      </c>
      <c r="F23" s="11">
        <v>1</v>
      </c>
      <c r="G23" s="12">
        <v>43500</v>
      </c>
      <c r="H23" s="12">
        <v>30</v>
      </c>
    </row>
    <row r="24" spans="1:8" ht="42">
      <c r="A24" s="8">
        <v>17</v>
      </c>
      <c r="B24" s="8" t="s">
        <v>495</v>
      </c>
      <c r="C24" s="17" t="s">
        <v>49</v>
      </c>
      <c r="D24" s="14" t="s">
        <v>47</v>
      </c>
      <c r="E24" s="14" t="s">
        <v>48</v>
      </c>
      <c r="F24" s="11">
        <v>1</v>
      </c>
      <c r="G24" s="18">
        <v>47500</v>
      </c>
      <c r="H24" s="12">
        <v>30</v>
      </c>
    </row>
    <row r="25" spans="1:8" ht="42">
      <c r="A25" s="8">
        <v>18</v>
      </c>
      <c r="B25" s="8" t="s">
        <v>495</v>
      </c>
      <c r="C25" s="17" t="s">
        <v>50</v>
      </c>
      <c r="D25" s="14" t="s">
        <v>51</v>
      </c>
      <c r="E25" s="14" t="s">
        <v>52</v>
      </c>
      <c r="F25" s="11">
        <v>1</v>
      </c>
      <c r="G25" s="12">
        <v>57500</v>
      </c>
      <c r="H25" s="18">
        <v>60</v>
      </c>
    </row>
    <row r="26" spans="1:8" ht="27.75" customHeight="1">
      <c r="A26" s="8">
        <v>19</v>
      </c>
      <c r="B26" s="8" t="s">
        <v>495</v>
      </c>
      <c r="C26" s="17" t="s">
        <v>53</v>
      </c>
      <c r="D26" s="14" t="s">
        <v>51</v>
      </c>
      <c r="E26" s="14" t="s">
        <v>457</v>
      </c>
      <c r="F26" s="11">
        <v>1</v>
      </c>
      <c r="G26" s="12">
        <v>52700</v>
      </c>
      <c r="H26" s="12">
        <v>60</v>
      </c>
    </row>
    <row r="27" spans="1:8" ht="63">
      <c r="A27" s="8">
        <v>20</v>
      </c>
      <c r="B27" s="52" t="s">
        <v>495</v>
      </c>
      <c r="C27" s="53" t="s">
        <v>31</v>
      </c>
      <c r="D27" s="34" t="s">
        <v>32</v>
      </c>
      <c r="E27" s="34" t="s">
        <v>33</v>
      </c>
      <c r="F27" s="54">
        <v>1</v>
      </c>
      <c r="G27" s="51">
        <v>69800</v>
      </c>
      <c r="H27" s="51">
        <v>100</v>
      </c>
    </row>
    <row r="28" spans="1:8" ht="63">
      <c r="A28" s="8">
        <v>21</v>
      </c>
      <c r="B28" s="52" t="s">
        <v>495</v>
      </c>
      <c r="C28" s="56" t="s">
        <v>34</v>
      </c>
      <c r="D28" s="34" t="s">
        <v>35</v>
      </c>
      <c r="E28" s="34" t="s">
        <v>36</v>
      </c>
      <c r="F28" s="54">
        <v>1</v>
      </c>
      <c r="G28" s="51">
        <v>159600</v>
      </c>
      <c r="H28" s="51">
        <v>840</v>
      </c>
    </row>
    <row r="29" spans="1:8" s="36" customFormat="1" ht="42">
      <c r="A29" s="8">
        <v>22</v>
      </c>
      <c r="B29" s="46" t="s">
        <v>518</v>
      </c>
      <c r="C29" s="19" t="s">
        <v>239</v>
      </c>
      <c r="D29" s="47" t="s">
        <v>240</v>
      </c>
      <c r="E29" s="14" t="s">
        <v>178</v>
      </c>
      <c r="F29" s="11">
        <v>1</v>
      </c>
      <c r="G29" s="12">
        <v>150000</v>
      </c>
      <c r="H29" s="12">
        <v>30</v>
      </c>
    </row>
    <row r="30" spans="1:8" ht="42">
      <c r="A30" s="8">
        <v>23</v>
      </c>
      <c r="B30" s="8" t="s">
        <v>494</v>
      </c>
      <c r="C30" s="9" t="s">
        <v>22</v>
      </c>
      <c r="D30" s="14" t="s">
        <v>23</v>
      </c>
      <c r="E30" s="14" t="s">
        <v>24</v>
      </c>
      <c r="F30" s="11">
        <v>1</v>
      </c>
      <c r="G30" s="12">
        <v>52800</v>
      </c>
      <c r="H30" s="12">
        <v>50</v>
      </c>
    </row>
    <row r="31" spans="1:8" ht="42">
      <c r="A31" s="8">
        <v>24</v>
      </c>
      <c r="B31" s="8" t="s">
        <v>494</v>
      </c>
      <c r="C31" s="9" t="s">
        <v>28</v>
      </c>
      <c r="D31" s="14" t="s">
        <v>29</v>
      </c>
      <c r="E31" s="14" t="s">
        <v>30</v>
      </c>
      <c r="F31" s="11">
        <v>1</v>
      </c>
      <c r="G31" s="12">
        <v>120000</v>
      </c>
      <c r="H31" s="12">
        <v>50</v>
      </c>
    </row>
    <row r="32" spans="1:8" ht="42">
      <c r="A32" s="8">
        <v>25</v>
      </c>
      <c r="B32" s="8" t="s">
        <v>494</v>
      </c>
      <c r="C32" s="9" t="s">
        <v>13</v>
      </c>
      <c r="D32" s="14" t="s">
        <v>14</v>
      </c>
      <c r="E32" s="14" t="s">
        <v>444</v>
      </c>
      <c r="F32" s="11">
        <v>1</v>
      </c>
      <c r="G32" s="12">
        <v>40350</v>
      </c>
      <c r="H32" s="12">
        <v>1710</v>
      </c>
    </row>
    <row r="33" spans="1:8" ht="42">
      <c r="A33" s="8">
        <v>26</v>
      </c>
      <c r="B33" s="8" t="s">
        <v>494</v>
      </c>
      <c r="C33" s="9" t="s">
        <v>16</v>
      </c>
      <c r="D33" s="14" t="s">
        <v>17</v>
      </c>
      <c r="E33" s="14" t="s">
        <v>445</v>
      </c>
      <c r="F33" s="11">
        <v>1</v>
      </c>
      <c r="G33" s="12">
        <v>36400</v>
      </c>
      <c r="H33" s="12">
        <v>50</v>
      </c>
    </row>
    <row r="34" spans="1:8" s="36" customFormat="1" ht="42">
      <c r="A34" s="8">
        <v>27</v>
      </c>
      <c r="B34" s="8" t="s">
        <v>503</v>
      </c>
      <c r="C34" s="9" t="s">
        <v>205</v>
      </c>
      <c r="D34" s="14" t="s">
        <v>206</v>
      </c>
      <c r="E34" s="14" t="s">
        <v>207</v>
      </c>
      <c r="F34" s="11">
        <v>1</v>
      </c>
      <c r="G34" s="12">
        <v>180000</v>
      </c>
      <c r="H34" s="12">
        <v>20</v>
      </c>
    </row>
    <row r="35" spans="1:8" ht="42">
      <c r="A35" s="8">
        <v>28</v>
      </c>
      <c r="B35" s="33" t="s">
        <v>503</v>
      </c>
      <c r="C35" s="17" t="s">
        <v>201</v>
      </c>
      <c r="D35" s="34" t="s">
        <v>447</v>
      </c>
      <c r="E35" s="34" t="s">
        <v>448</v>
      </c>
      <c r="F35" s="35">
        <v>1</v>
      </c>
      <c r="G35" s="18">
        <v>95500</v>
      </c>
      <c r="H35" s="18">
        <v>102</v>
      </c>
    </row>
    <row r="36" spans="1:8" ht="42">
      <c r="A36" s="8">
        <v>29</v>
      </c>
      <c r="B36" s="8" t="s">
        <v>503</v>
      </c>
      <c r="C36" s="9" t="s">
        <v>203</v>
      </c>
      <c r="D36" s="14" t="s">
        <v>449</v>
      </c>
      <c r="E36" s="14" t="s">
        <v>471</v>
      </c>
      <c r="F36" s="11">
        <v>1</v>
      </c>
      <c r="G36" s="12">
        <v>66000</v>
      </c>
      <c r="H36" s="12">
        <v>200</v>
      </c>
    </row>
    <row r="37" spans="1:8" ht="63">
      <c r="A37" s="8">
        <v>30</v>
      </c>
      <c r="B37" s="8" t="s">
        <v>501</v>
      </c>
      <c r="C37" s="17" t="s">
        <v>139</v>
      </c>
      <c r="D37" s="14" t="s">
        <v>140</v>
      </c>
      <c r="E37" s="14" t="s">
        <v>469</v>
      </c>
      <c r="F37" s="11">
        <v>1</v>
      </c>
      <c r="G37" s="12">
        <v>24000</v>
      </c>
      <c r="H37" s="12">
        <v>240</v>
      </c>
    </row>
    <row r="38" spans="1:8" ht="63">
      <c r="A38" s="8">
        <v>31</v>
      </c>
      <c r="B38" s="8" t="s">
        <v>501</v>
      </c>
      <c r="C38" s="17" t="s">
        <v>142</v>
      </c>
      <c r="D38" s="14" t="s">
        <v>584</v>
      </c>
      <c r="E38" s="14" t="s">
        <v>469</v>
      </c>
      <c r="F38" s="11">
        <v>1</v>
      </c>
      <c r="G38" s="12">
        <v>18000</v>
      </c>
      <c r="H38" s="12">
        <v>180</v>
      </c>
    </row>
    <row r="39" spans="1:8" ht="63">
      <c r="A39" s="8">
        <v>32</v>
      </c>
      <c r="B39" s="8" t="s">
        <v>501</v>
      </c>
      <c r="C39" s="17" t="s">
        <v>143</v>
      </c>
      <c r="D39" s="14" t="s">
        <v>144</v>
      </c>
      <c r="E39" s="14" t="s">
        <v>469</v>
      </c>
      <c r="F39" s="11">
        <v>1</v>
      </c>
      <c r="G39" s="12">
        <v>24000</v>
      </c>
      <c r="H39" s="12">
        <v>240</v>
      </c>
    </row>
    <row r="40" spans="1:8" ht="63">
      <c r="A40" s="8">
        <v>33</v>
      </c>
      <c r="B40" s="8" t="s">
        <v>501</v>
      </c>
      <c r="C40" s="17" t="s">
        <v>145</v>
      </c>
      <c r="D40" s="14" t="s">
        <v>146</v>
      </c>
      <c r="E40" s="14" t="s">
        <v>469</v>
      </c>
      <c r="F40" s="11">
        <v>1</v>
      </c>
      <c r="G40" s="12">
        <v>20000</v>
      </c>
      <c r="H40" s="12">
        <v>200</v>
      </c>
    </row>
    <row r="41" spans="1:8" ht="63">
      <c r="A41" s="8">
        <v>34</v>
      </c>
      <c r="B41" s="8" t="s">
        <v>501</v>
      </c>
      <c r="C41" s="17" t="s">
        <v>147</v>
      </c>
      <c r="D41" s="14" t="s">
        <v>148</v>
      </c>
      <c r="E41" s="14" t="s">
        <v>469</v>
      </c>
      <c r="F41" s="11">
        <v>1</v>
      </c>
      <c r="G41" s="12">
        <v>20000</v>
      </c>
      <c r="H41" s="12">
        <v>200</v>
      </c>
    </row>
    <row r="42" spans="1:8" ht="63">
      <c r="A42" s="8">
        <v>35</v>
      </c>
      <c r="B42" s="8" t="s">
        <v>501</v>
      </c>
      <c r="C42" s="17" t="s">
        <v>149</v>
      </c>
      <c r="D42" s="14" t="s">
        <v>150</v>
      </c>
      <c r="E42" s="14" t="s">
        <v>469</v>
      </c>
      <c r="F42" s="11">
        <v>1</v>
      </c>
      <c r="G42" s="12">
        <v>16000</v>
      </c>
      <c r="H42" s="12">
        <v>160</v>
      </c>
    </row>
    <row r="43" spans="1:8" ht="63">
      <c r="A43" s="8">
        <v>36</v>
      </c>
      <c r="B43" s="8" t="s">
        <v>501</v>
      </c>
      <c r="C43" s="17" t="s">
        <v>151</v>
      </c>
      <c r="D43" s="14" t="s">
        <v>152</v>
      </c>
      <c r="E43" s="14" t="s">
        <v>469</v>
      </c>
      <c r="F43" s="11">
        <v>1</v>
      </c>
      <c r="G43" s="12">
        <v>18000</v>
      </c>
      <c r="H43" s="12">
        <v>180</v>
      </c>
    </row>
    <row r="44" spans="1:8" ht="63">
      <c r="A44" s="8">
        <v>37</v>
      </c>
      <c r="B44" s="8" t="s">
        <v>501</v>
      </c>
      <c r="C44" s="17" t="s">
        <v>153</v>
      </c>
      <c r="D44" s="14" t="s">
        <v>154</v>
      </c>
      <c r="E44" s="14" t="s">
        <v>469</v>
      </c>
      <c r="F44" s="11">
        <v>1</v>
      </c>
      <c r="G44" s="12">
        <v>18000</v>
      </c>
      <c r="H44" s="12">
        <v>180</v>
      </c>
    </row>
    <row r="45" spans="1:8" ht="63">
      <c r="A45" s="8">
        <v>38</v>
      </c>
      <c r="B45" s="8" t="s">
        <v>501</v>
      </c>
      <c r="C45" s="17" t="s">
        <v>155</v>
      </c>
      <c r="D45" s="14" t="s">
        <v>156</v>
      </c>
      <c r="E45" s="14" t="s">
        <v>469</v>
      </c>
      <c r="F45" s="11">
        <v>1</v>
      </c>
      <c r="G45" s="12">
        <v>12000</v>
      </c>
      <c r="H45" s="12">
        <v>120</v>
      </c>
    </row>
    <row r="46" spans="1:8" ht="63">
      <c r="A46" s="8">
        <v>39</v>
      </c>
      <c r="B46" s="8" t="s">
        <v>501</v>
      </c>
      <c r="C46" s="17" t="s">
        <v>157</v>
      </c>
      <c r="D46" s="14" t="s">
        <v>158</v>
      </c>
      <c r="E46" s="14" t="s">
        <v>469</v>
      </c>
      <c r="F46" s="11">
        <v>1</v>
      </c>
      <c r="G46" s="12">
        <v>10000</v>
      </c>
      <c r="H46" s="12">
        <v>100</v>
      </c>
    </row>
    <row r="47" spans="1:8" s="36" customFormat="1" ht="63">
      <c r="A47" s="8">
        <v>40</v>
      </c>
      <c r="B47" s="8" t="s">
        <v>501</v>
      </c>
      <c r="C47" s="17" t="s">
        <v>159</v>
      </c>
      <c r="D47" s="14" t="s">
        <v>160</v>
      </c>
      <c r="E47" s="14" t="s">
        <v>469</v>
      </c>
      <c r="F47" s="11">
        <v>1</v>
      </c>
      <c r="G47" s="12">
        <v>18000</v>
      </c>
      <c r="H47" s="12">
        <v>180</v>
      </c>
    </row>
    <row r="48" spans="1:8">
      <c r="F48" s="38" t="s">
        <v>402</v>
      </c>
      <c r="G48" s="39">
        <f>SUM(G8:G47)</f>
        <v>3531610</v>
      </c>
      <c r="H48" s="39">
        <f>SUM(H8:H47)</f>
        <v>6549</v>
      </c>
    </row>
  </sheetData>
  <sortState ref="A8:H47">
    <sortCondition ref="B8:B47"/>
  </sortState>
  <mergeCells count="3">
    <mergeCell ref="A1:H1"/>
    <mergeCell ref="A2:H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FF00"/>
  </sheetPr>
  <dimension ref="A1:I57"/>
  <sheetViews>
    <sheetView topLeftCell="A32" zoomScaleNormal="100" workbookViewId="0">
      <selection activeCell="A20" sqref="A20:XFD20"/>
    </sheetView>
  </sheetViews>
  <sheetFormatPr defaultColWidth="9" defaultRowHeight="21"/>
  <cols>
    <col min="1" max="1" width="5.625" style="2" customWidth="1"/>
    <col min="2" max="2" width="9.5" style="2" customWidth="1"/>
    <col min="3" max="3" width="33.75" style="1" customWidth="1"/>
    <col min="4" max="4" width="31.375" style="1" customWidth="1"/>
    <col min="5" max="5" width="30.75" style="1" customWidth="1"/>
    <col min="6" max="6" width="7.375" style="3" customWidth="1"/>
    <col min="7" max="7" width="16.5" style="4" customWidth="1"/>
    <col min="8" max="8" width="15" style="4" customWidth="1"/>
    <col min="9" max="9" width="20.75" style="1" customWidth="1"/>
    <col min="10" max="16384" width="9" style="1"/>
  </cols>
  <sheetData>
    <row r="1" spans="1:9" ht="23.25">
      <c r="A1" s="275" t="s">
        <v>0</v>
      </c>
      <c r="B1" s="275"/>
      <c r="C1" s="275"/>
      <c r="D1" s="275"/>
      <c r="E1" s="275"/>
      <c r="F1" s="275"/>
      <c r="G1" s="275"/>
      <c r="H1" s="275"/>
    </row>
    <row r="2" spans="1:9" ht="23.25">
      <c r="A2" s="275" t="s">
        <v>1</v>
      </c>
      <c r="B2" s="275"/>
      <c r="C2" s="275"/>
      <c r="D2" s="275"/>
      <c r="E2" s="275"/>
      <c r="F2" s="275"/>
      <c r="G2" s="275"/>
      <c r="H2" s="275"/>
    </row>
    <row r="3" spans="1:9" ht="16.5" customHeight="1"/>
    <row r="4" spans="1:9">
      <c r="A4" s="276" t="s">
        <v>2</v>
      </c>
      <c r="B4" s="276"/>
      <c r="C4" s="276"/>
      <c r="G4" s="5"/>
      <c r="H4" s="5"/>
    </row>
    <row r="5" spans="1:9">
      <c r="A5" s="123"/>
      <c r="B5" s="123"/>
      <c r="C5" s="123" t="s">
        <v>541</v>
      </c>
      <c r="G5" s="5"/>
      <c r="H5" s="5"/>
    </row>
    <row r="6" spans="1:9" ht="10.5" customHeight="1">
      <c r="G6" s="5"/>
      <c r="H6" s="5"/>
    </row>
    <row r="7" spans="1:9" ht="79.5" customHeight="1">
      <c r="A7" s="6" t="s">
        <v>3</v>
      </c>
      <c r="B7" s="6" t="s">
        <v>492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7" t="s">
        <v>9</v>
      </c>
    </row>
    <row r="8" spans="1:9" s="36" customFormat="1" ht="42">
      <c r="A8" s="33">
        <v>1</v>
      </c>
      <c r="B8" s="33" t="s">
        <v>513</v>
      </c>
      <c r="C8" s="17" t="s">
        <v>307</v>
      </c>
      <c r="D8" s="34" t="s">
        <v>308</v>
      </c>
      <c r="E8" s="34" t="s">
        <v>484</v>
      </c>
      <c r="F8" s="35">
        <v>2</v>
      </c>
      <c r="G8" s="18">
        <v>5000</v>
      </c>
      <c r="H8" s="18">
        <v>10</v>
      </c>
    </row>
    <row r="9" spans="1:9" s="36" customFormat="1" ht="105">
      <c r="A9" s="33">
        <v>2</v>
      </c>
      <c r="B9" s="33" t="s">
        <v>513</v>
      </c>
      <c r="C9" s="17" t="s">
        <v>316</v>
      </c>
      <c r="D9" s="34" t="s">
        <v>317</v>
      </c>
      <c r="E9" s="34" t="s">
        <v>439</v>
      </c>
      <c r="F9" s="35">
        <v>2</v>
      </c>
      <c r="G9" s="18">
        <v>150000</v>
      </c>
      <c r="H9" s="18">
        <v>50</v>
      </c>
    </row>
    <row r="10" spans="1:9" s="36" customFormat="1" ht="84">
      <c r="A10" s="33">
        <v>3</v>
      </c>
      <c r="B10" s="33" t="s">
        <v>515</v>
      </c>
      <c r="C10" s="17" t="s">
        <v>373</v>
      </c>
      <c r="D10" s="34" t="s">
        <v>374</v>
      </c>
      <c r="E10" s="34" t="s">
        <v>520</v>
      </c>
      <c r="F10" s="35">
        <v>2</v>
      </c>
      <c r="G10" s="18">
        <v>960000</v>
      </c>
      <c r="H10" s="18">
        <v>1200</v>
      </c>
    </row>
    <row r="11" spans="1:9" s="36" customFormat="1" ht="84">
      <c r="A11" s="33">
        <v>4</v>
      </c>
      <c r="B11" s="33" t="s">
        <v>515</v>
      </c>
      <c r="C11" s="17" t="s">
        <v>373</v>
      </c>
      <c r="D11" s="34" t="s">
        <v>374</v>
      </c>
      <c r="E11" s="34" t="s">
        <v>520</v>
      </c>
      <c r="F11" s="35">
        <v>2</v>
      </c>
      <c r="G11" s="18">
        <v>960000</v>
      </c>
      <c r="H11" s="18">
        <v>1200</v>
      </c>
    </row>
    <row r="12" spans="1:9" s="36" customFormat="1" ht="63">
      <c r="A12" s="33">
        <v>5</v>
      </c>
      <c r="B12" s="33" t="s">
        <v>516</v>
      </c>
      <c r="C12" s="17" t="s">
        <v>376</v>
      </c>
      <c r="D12" s="34" t="s">
        <v>377</v>
      </c>
      <c r="E12" s="34" t="s">
        <v>443</v>
      </c>
      <c r="F12" s="35">
        <v>2</v>
      </c>
      <c r="G12" s="18">
        <v>47100</v>
      </c>
      <c r="H12" s="18">
        <v>258</v>
      </c>
      <c r="I12" s="127"/>
    </row>
    <row r="13" spans="1:9" s="36" customFormat="1" ht="63">
      <c r="A13" s="33">
        <v>6</v>
      </c>
      <c r="B13" s="33" t="s">
        <v>516</v>
      </c>
      <c r="C13" s="17" t="s">
        <v>376</v>
      </c>
      <c r="D13" s="34" t="s">
        <v>379</v>
      </c>
      <c r="E13" s="34" t="s">
        <v>553</v>
      </c>
      <c r="F13" s="35">
        <v>2</v>
      </c>
      <c r="G13" s="18">
        <v>1597800</v>
      </c>
      <c r="H13" s="18">
        <v>332</v>
      </c>
    </row>
    <row r="14" spans="1:9" s="36" customFormat="1" ht="42">
      <c r="A14" s="33">
        <v>7</v>
      </c>
      <c r="B14" s="33" t="s">
        <v>516</v>
      </c>
      <c r="C14" s="17" t="s">
        <v>376</v>
      </c>
      <c r="D14" s="34" t="s">
        <v>380</v>
      </c>
      <c r="E14" s="34" t="s">
        <v>452</v>
      </c>
      <c r="F14" s="35">
        <v>2</v>
      </c>
      <c r="G14" s="18">
        <v>79800</v>
      </c>
      <c r="H14" s="18">
        <v>163</v>
      </c>
    </row>
    <row r="15" spans="1:9" s="36" customFormat="1" ht="42">
      <c r="A15" s="33">
        <v>8</v>
      </c>
      <c r="B15" s="33" t="s">
        <v>516</v>
      </c>
      <c r="C15" s="17" t="s">
        <v>381</v>
      </c>
      <c r="D15" s="34" t="s">
        <v>383</v>
      </c>
      <c r="E15" s="34" t="s">
        <v>452</v>
      </c>
      <c r="F15" s="35">
        <v>2</v>
      </c>
      <c r="G15" s="18">
        <v>428700</v>
      </c>
      <c r="H15" s="18">
        <v>350</v>
      </c>
      <c r="I15" s="62"/>
    </row>
    <row r="16" spans="1:9" s="36" customFormat="1" ht="42">
      <c r="A16" s="33">
        <v>9</v>
      </c>
      <c r="B16" s="33" t="s">
        <v>516</v>
      </c>
      <c r="C16" s="17" t="s">
        <v>376</v>
      </c>
      <c r="D16" s="34" t="s">
        <v>384</v>
      </c>
      <c r="E16" s="34" t="s">
        <v>452</v>
      </c>
      <c r="F16" s="35">
        <v>2</v>
      </c>
      <c r="G16" s="18">
        <v>315900</v>
      </c>
      <c r="H16" s="18">
        <v>304</v>
      </c>
    </row>
    <row r="17" spans="1:9" s="36" customFormat="1" ht="42">
      <c r="A17" s="33">
        <v>10</v>
      </c>
      <c r="B17" s="33" t="s">
        <v>516</v>
      </c>
      <c r="C17" s="17" t="s">
        <v>381</v>
      </c>
      <c r="D17" s="34" t="s">
        <v>385</v>
      </c>
      <c r="E17" s="34" t="s">
        <v>452</v>
      </c>
      <c r="F17" s="35">
        <v>2</v>
      </c>
      <c r="G17" s="18">
        <v>107700</v>
      </c>
      <c r="H17" s="18">
        <v>76</v>
      </c>
    </row>
    <row r="18" spans="1:9" s="36" customFormat="1" ht="42">
      <c r="A18" s="33">
        <v>11</v>
      </c>
      <c r="B18" s="33" t="s">
        <v>516</v>
      </c>
      <c r="C18" s="17" t="s">
        <v>381</v>
      </c>
      <c r="D18" s="34" t="s">
        <v>386</v>
      </c>
      <c r="E18" s="34" t="s">
        <v>452</v>
      </c>
      <c r="F18" s="35">
        <v>2</v>
      </c>
      <c r="G18" s="18">
        <v>217200</v>
      </c>
      <c r="H18" s="18">
        <v>290</v>
      </c>
    </row>
    <row r="19" spans="1:9" s="36" customFormat="1" ht="42">
      <c r="A19" s="33">
        <v>12</v>
      </c>
      <c r="B19" s="33" t="s">
        <v>516</v>
      </c>
      <c r="C19" s="17" t="s">
        <v>381</v>
      </c>
      <c r="D19" s="34" t="s">
        <v>387</v>
      </c>
      <c r="E19" s="34" t="s">
        <v>452</v>
      </c>
      <c r="F19" s="35">
        <v>2</v>
      </c>
      <c r="G19" s="18">
        <v>214800</v>
      </c>
      <c r="H19" s="18">
        <v>488</v>
      </c>
    </row>
    <row r="20" spans="1:9" s="252" customFormat="1" ht="42">
      <c r="A20" s="244">
        <v>13</v>
      </c>
      <c r="B20" s="244" t="s">
        <v>516</v>
      </c>
      <c r="C20" s="245" t="s">
        <v>381</v>
      </c>
      <c r="D20" s="246" t="s">
        <v>388</v>
      </c>
      <c r="E20" s="246" t="s">
        <v>452</v>
      </c>
      <c r="F20" s="253">
        <v>2</v>
      </c>
      <c r="G20" s="247">
        <v>189300</v>
      </c>
      <c r="H20" s="247">
        <v>296</v>
      </c>
    </row>
    <row r="21" spans="1:9" s="36" customFormat="1" ht="42">
      <c r="A21" s="33">
        <v>14</v>
      </c>
      <c r="B21" s="33" t="s">
        <v>516</v>
      </c>
      <c r="C21" s="17" t="s">
        <v>381</v>
      </c>
      <c r="D21" s="34" t="s">
        <v>389</v>
      </c>
      <c r="E21" s="34" t="s">
        <v>452</v>
      </c>
      <c r="F21" s="35">
        <v>2</v>
      </c>
      <c r="G21" s="18">
        <v>21300</v>
      </c>
      <c r="H21" s="18">
        <v>54</v>
      </c>
    </row>
    <row r="22" spans="1:9" s="36" customFormat="1" ht="42">
      <c r="A22" s="33">
        <v>15</v>
      </c>
      <c r="B22" s="33" t="s">
        <v>516</v>
      </c>
      <c r="C22" s="17" t="s">
        <v>381</v>
      </c>
      <c r="D22" s="34" t="s">
        <v>390</v>
      </c>
      <c r="E22" s="34" t="s">
        <v>452</v>
      </c>
      <c r="F22" s="35">
        <v>2</v>
      </c>
      <c r="G22" s="18">
        <v>75900</v>
      </c>
      <c r="H22" s="18">
        <v>206</v>
      </c>
    </row>
    <row r="23" spans="1:9" s="36" customFormat="1" ht="42">
      <c r="A23" s="33">
        <v>16</v>
      </c>
      <c r="B23" s="33" t="s">
        <v>516</v>
      </c>
      <c r="C23" s="17" t="s">
        <v>381</v>
      </c>
      <c r="D23" s="34" t="s">
        <v>391</v>
      </c>
      <c r="E23" s="34" t="s">
        <v>452</v>
      </c>
      <c r="F23" s="35">
        <v>2</v>
      </c>
      <c r="G23" s="18">
        <v>112800</v>
      </c>
      <c r="H23" s="18">
        <v>306</v>
      </c>
    </row>
    <row r="24" spans="1:9" s="36" customFormat="1" ht="42">
      <c r="A24" s="33">
        <v>17</v>
      </c>
      <c r="B24" s="33" t="s">
        <v>516</v>
      </c>
      <c r="C24" s="17" t="s">
        <v>381</v>
      </c>
      <c r="D24" s="34" t="s">
        <v>392</v>
      </c>
      <c r="E24" s="34" t="s">
        <v>452</v>
      </c>
      <c r="F24" s="35">
        <v>2</v>
      </c>
      <c r="G24" s="18">
        <v>161400</v>
      </c>
      <c r="H24" s="18">
        <v>146</v>
      </c>
    </row>
    <row r="25" spans="1:9" s="36" customFormat="1" ht="42">
      <c r="A25" s="33">
        <v>18</v>
      </c>
      <c r="B25" s="33" t="s">
        <v>516</v>
      </c>
      <c r="C25" s="17" t="s">
        <v>381</v>
      </c>
      <c r="D25" s="34" t="s">
        <v>393</v>
      </c>
      <c r="E25" s="34" t="s">
        <v>452</v>
      </c>
      <c r="F25" s="35">
        <v>2</v>
      </c>
      <c r="G25" s="18">
        <v>29200</v>
      </c>
      <c r="H25" s="18">
        <v>247</v>
      </c>
    </row>
    <row r="26" spans="1:9" s="36" customFormat="1" ht="42">
      <c r="A26" s="33">
        <v>19</v>
      </c>
      <c r="B26" s="33" t="s">
        <v>516</v>
      </c>
      <c r="C26" s="17" t="s">
        <v>376</v>
      </c>
      <c r="D26" s="34" t="s">
        <v>394</v>
      </c>
      <c r="E26" s="34" t="s">
        <v>452</v>
      </c>
      <c r="F26" s="35">
        <v>2</v>
      </c>
      <c r="G26" s="18">
        <v>18600</v>
      </c>
      <c r="H26" s="18">
        <v>116</v>
      </c>
    </row>
    <row r="27" spans="1:9" s="36" customFormat="1" ht="42">
      <c r="A27" s="33">
        <v>20</v>
      </c>
      <c r="B27" s="33" t="s">
        <v>516</v>
      </c>
      <c r="C27" s="17" t="s">
        <v>381</v>
      </c>
      <c r="D27" s="34" t="s">
        <v>455</v>
      </c>
      <c r="E27" s="34" t="s">
        <v>452</v>
      </c>
      <c r="F27" s="35">
        <v>2</v>
      </c>
      <c r="G27" s="18">
        <v>63900</v>
      </c>
      <c r="H27" s="18">
        <v>93</v>
      </c>
    </row>
    <row r="28" spans="1:9" s="36" customFormat="1" ht="42">
      <c r="A28" s="33">
        <v>21</v>
      </c>
      <c r="B28" s="33" t="s">
        <v>516</v>
      </c>
      <c r="C28" s="17" t="s">
        <v>381</v>
      </c>
      <c r="D28" s="34" t="s">
        <v>395</v>
      </c>
      <c r="E28" s="34" t="s">
        <v>452</v>
      </c>
      <c r="F28" s="35">
        <v>2</v>
      </c>
      <c r="G28" s="18">
        <v>107100</v>
      </c>
      <c r="H28" s="18">
        <v>214</v>
      </c>
    </row>
    <row r="29" spans="1:9" s="36" customFormat="1" ht="42">
      <c r="A29" s="33">
        <v>22</v>
      </c>
      <c r="B29" s="33" t="s">
        <v>516</v>
      </c>
      <c r="C29" s="17" t="s">
        <v>381</v>
      </c>
      <c r="D29" s="34" t="s">
        <v>396</v>
      </c>
      <c r="E29" s="34" t="s">
        <v>452</v>
      </c>
      <c r="F29" s="35">
        <v>2</v>
      </c>
      <c r="G29" s="18">
        <v>40800</v>
      </c>
      <c r="H29" s="18">
        <v>114</v>
      </c>
    </row>
    <row r="30" spans="1:9" s="36" customFormat="1" ht="42">
      <c r="A30" s="33">
        <v>23</v>
      </c>
      <c r="B30" s="33" t="s">
        <v>516</v>
      </c>
      <c r="C30" s="17" t="s">
        <v>381</v>
      </c>
      <c r="D30" s="34" t="s">
        <v>397</v>
      </c>
      <c r="E30" s="34" t="s">
        <v>452</v>
      </c>
      <c r="F30" s="35">
        <v>2</v>
      </c>
      <c r="G30" s="18">
        <v>98100</v>
      </c>
      <c r="H30" s="18">
        <v>247</v>
      </c>
    </row>
    <row r="31" spans="1:9" s="36" customFormat="1" ht="42">
      <c r="A31" s="33">
        <v>24</v>
      </c>
      <c r="B31" s="33" t="s">
        <v>516</v>
      </c>
      <c r="C31" s="17" t="s">
        <v>376</v>
      </c>
      <c r="D31" s="34" t="s">
        <v>398</v>
      </c>
      <c r="E31" s="34" t="s">
        <v>452</v>
      </c>
      <c r="F31" s="35">
        <v>2</v>
      </c>
      <c r="G31" s="18">
        <v>137700</v>
      </c>
      <c r="H31" s="18">
        <v>216</v>
      </c>
    </row>
    <row r="32" spans="1:9" s="55" customFormat="1" ht="45" customHeight="1">
      <c r="A32" s="33">
        <v>25</v>
      </c>
      <c r="B32" s="33" t="s">
        <v>516</v>
      </c>
      <c r="C32" s="17" t="s">
        <v>381</v>
      </c>
      <c r="D32" s="34" t="s">
        <v>399</v>
      </c>
      <c r="E32" s="34" t="s">
        <v>453</v>
      </c>
      <c r="F32" s="35">
        <v>2</v>
      </c>
      <c r="G32" s="18">
        <v>7500</v>
      </c>
      <c r="H32" s="18">
        <v>63</v>
      </c>
      <c r="I32" s="36"/>
    </row>
    <row r="33" spans="1:9" s="55" customFormat="1" ht="45" customHeight="1">
      <c r="A33" s="33">
        <v>26</v>
      </c>
      <c r="B33" s="33" t="s">
        <v>516</v>
      </c>
      <c r="C33" s="17" t="s">
        <v>381</v>
      </c>
      <c r="D33" s="34" t="s">
        <v>400</v>
      </c>
      <c r="E33" s="34" t="s">
        <v>452</v>
      </c>
      <c r="F33" s="35">
        <v>2</v>
      </c>
      <c r="G33" s="18">
        <v>31200</v>
      </c>
      <c r="H33" s="18">
        <v>14</v>
      </c>
      <c r="I33" s="36"/>
    </row>
    <row r="34" spans="1:9" s="36" customFormat="1" ht="42">
      <c r="A34" s="33">
        <v>27</v>
      </c>
      <c r="B34" s="33" t="s">
        <v>516</v>
      </c>
      <c r="C34" s="17" t="s">
        <v>381</v>
      </c>
      <c r="D34" s="34" t="s">
        <v>401</v>
      </c>
      <c r="E34" s="34" t="s">
        <v>452</v>
      </c>
      <c r="F34" s="35">
        <v>2</v>
      </c>
      <c r="G34" s="18">
        <v>64800</v>
      </c>
      <c r="H34" s="18">
        <v>12</v>
      </c>
    </row>
    <row r="35" spans="1:9" s="36" customFormat="1" ht="26.25" customHeight="1">
      <c r="A35" s="33">
        <v>28</v>
      </c>
      <c r="B35" s="33" t="s">
        <v>502</v>
      </c>
      <c r="C35" s="17" t="s">
        <v>170</v>
      </c>
      <c r="D35" s="34" t="s">
        <v>171</v>
      </c>
      <c r="E35" s="34" t="s">
        <v>172</v>
      </c>
      <c r="F35" s="35">
        <v>2</v>
      </c>
      <c r="G35" s="18">
        <v>150000</v>
      </c>
      <c r="H35" s="18">
        <v>45</v>
      </c>
    </row>
    <row r="36" spans="1:9" s="36" customFormat="1" ht="69" customHeight="1">
      <c r="A36" s="33">
        <v>29</v>
      </c>
      <c r="B36" s="33" t="s">
        <v>502</v>
      </c>
      <c r="C36" s="17" t="s">
        <v>179</v>
      </c>
      <c r="D36" s="34" t="s">
        <v>180</v>
      </c>
      <c r="E36" s="34" t="s">
        <v>465</v>
      </c>
      <c r="F36" s="35">
        <v>2</v>
      </c>
      <c r="G36" s="18">
        <v>55000</v>
      </c>
      <c r="H36" s="18">
        <v>30</v>
      </c>
    </row>
    <row r="37" spans="1:9" s="36" customFormat="1" ht="42">
      <c r="A37" s="33">
        <v>30</v>
      </c>
      <c r="B37" s="33" t="s">
        <v>502</v>
      </c>
      <c r="C37" s="17" t="s">
        <v>466</v>
      </c>
      <c r="D37" s="34" t="s">
        <v>182</v>
      </c>
      <c r="E37" s="34" t="s">
        <v>467</v>
      </c>
      <c r="F37" s="35">
        <v>2</v>
      </c>
      <c r="G37" s="18">
        <v>10000</v>
      </c>
      <c r="H37" s="18">
        <v>25</v>
      </c>
    </row>
    <row r="38" spans="1:9" s="36" customFormat="1" ht="42">
      <c r="A38" s="33">
        <v>31</v>
      </c>
      <c r="B38" s="33" t="s">
        <v>500</v>
      </c>
      <c r="C38" s="17" t="s">
        <v>113</v>
      </c>
      <c r="D38" s="34" t="s">
        <v>114</v>
      </c>
      <c r="E38" s="34" t="s">
        <v>115</v>
      </c>
      <c r="F38" s="35">
        <v>2</v>
      </c>
      <c r="G38" s="18">
        <v>161000</v>
      </c>
      <c r="H38" s="18">
        <v>20</v>
      </c>
    </row>
    <row r="39" spans="1:9" s="36" customFormat="1" ht="42">
      <c r="A39" s="33">
        <v>32</v>
      </c>
      <c r="B39" s="33" t="s">
        <v>500</v>
      </c>
      <c r="C39" s="17" t="s">
        <v>116</v>
      </c>
      <c r="D39" s="34" t="s">
        <v>117</v>
      </c>
      <c r="E39" s="34" t="s">
        <v>115</v>
      </c>
      <c r="F39" s="35">
        <v>2</v>
      </c>
      <c r="G39" s="18">
        <v>161000</v>
      </c>
      <c r="H39" s="18">
        <v>20</v>
      </c>
    </row>
    <row r="40" spans="1:9" s="36" customFormat="1" ht="42">
      <c r="A40" s="33">
        <v>33</v>
      </c>
      <c r="B40" s="33" t="s">
        <v>500</v>
      </c>
      <c r="C40" s="17" t="s">
        <v>113</v>
      </c>
      <c r="D40" s="34" t="s">
        <v>118</v>
      </c>
      <c r="E40" s="34" t="s">
        <v>115</v>
      </c>
      <c r="F40" s="35">
        <v>2</v>
      </c>
      <c r="G40" s="18">
        <v>161000</v>
      </c>
      <c r="H40" s="18">
        <v>20</v>
      </c>
    </row>
    <row r="41" spans="1:9" s="36" customFormat="1" ht="42">
      <c r="A41" s="33">
        <v>34</v>
      </c>
      <c r="B41" s="33" t="s">
        <v>500</v>
      </c>
      <c r="C41" s="17" t="s">
        <v>113</v>
      </c>
      <c r="D41" s="34" t="s">
        <v>119</v>
      </c>
      <c r="E41" s="34" t="s">
        <v>115</v>
      </c>
      <c r="F41" s="35">
        <v>2</v>
      </c>
      <c r="G41" s="18">
        <v>161000</v>
      </c>
      <c r="H41" s="18">
        <v>18</v>
      </c>
    </row>
    <row r="42" spans="1:9" s="36" customFormat="1" ht="42">
      <c r="A42" s="33">
        <v>35</v>
      </c>
      <c r="B42" s="33" t="s">
        <v>500</v>
      </c>
      <c r="C42" s="17" t="s">
        <v>122</v>
      </c>
      <c r="D42" s="34" t="s">
        <v>123</v>
      </c>
      <c r="E42" s="34" t="s">
        <v>115</v>
      </c>
      <c r="F42" s="35">
        <v>2</v>
      </c>
      <c r="G42" s="18">
        <v>398500</v>
      </c>
      <c r="H42" s="18">
        <v>30</v>
      </c>
    </row>
    <row r="43" spans="1:9" s="36" customFormat="1" ht="42">
      <c r="A43" s="33">
        <v>36</v>
      </c>
      <c r="B43" s="33" t="s">
        <v>500</v>
      </c>
      <c r="C43" s="17" t="s">
        <v>129</v>
      </c>
      <c r="D43" s="34" t="s">
        <v>130</v>
      </c>
      <c r="E43" s="34" t="s">
        <v>131</v>
      </c>
      <c r="F43" s="35">
        <v>2</v>
      </c>
      <c r="G43" s="18">
        <v>398500</v>
      </c>
      <c r="H43" s="18">
        <v>30</v>
      </c>
    </row>
    <row r="44" spans="1:9" s="36" customFormat="1" ht="42">
      <c r="A44" s="33">
        <v>37</v>
      </c>
      <c r="B44" s="33" t="s">
        <v>500</v>
      </c>
      <c r="C44" s="17" t="s">
        <v>129</v>
      </c>
      <c r="D44" s="34" t="s">
        <v>135</v>
      </c>
      <c r="E44" s="34" t="s">
        <v>131</v>
      </c>
      <c r="F44" s="35">
        <v>2</v>
      </c>
      <c r="G44" s="18">
        <v>398500</v>
      </c>
      <c r="H44" s="18">
        <v>30</v>
      </c>
    </row>
    <row r="45" spans="1:9" s="36" customFormat="1" ht="42">
      <c r="A45" s="33">
        <v>38</v>
      </c>
      <c r="B45" s="33" t="s">
        <v>500</v>
      </c>
      <c r="C45" s="17" t="s">
        <v>137</v>
      </c>
      <c r="D45" s="34" t="s">
        <v>450</v>
      </c>
      <c r="E45" s="34" t="s">
        <v>138</v>
      </c>
      <c r="F45" s="35">
        <v>2</v>
      </c>
      <c r="G45" s="18">
        <v>399020</v>
      </c>
      <c r="H45" s="18">
        <v>47</v>
      </c>
    </row>
    <row r="46" spans="1:9" s="36" customFormat="1" ht="42">
      <c r="A46" s="33">
        <v>39</v>
      </c>
      <c r="B46" s="33" t="s">
        <v>500</v>
      </c>
      <c r="C46" s="17" t="s">
        <v>120</v>
      </c>
      <c r="D46" s="34" t="s">
        <v>121</v>
      </c>
      <c r="E46" s="34" t="s">
        <v>538</v>
      </c>
      <c r="F46" s="35">
        <v>2</v>
      </c>
      <c r="G46" s="18">
        <v>12000</v>
      </c>
      <c r="H46" s="18">
        <v>20</v>
      </c>
    </row>
    <row r="47" spans="1:9" s="36" customFormat="1" ht="42">
      <c r="A47" s="33">
        <v>40</v>
      </c>
      <c r="B47" s="33" t="s">
        <v>509</v>
      </c>
      <c r="C47" s="17" t="s">
        <v>255</v>
      </c>
      <c r="D47" s="34" t="s">
        <v>256</v>
      </c>
      <c r="E47" s="34" t="s">
        <v>257</v>
      </c>
      <c r="F47" s="35">
        <v>2</v>
      </c>
      <c r="G47" s="18">
        <v>50000</v>
      </c>
      <c r="H47" s="18">
        <v>40</v>
      </c>
    </row>
    <row r="48" spans="1:9" s="36" customFormat="1">
      <c r="A48" s="33">
        <v>41</v>
      </c>
      <c r="B48" s="33" t="s">
        <v>509</v>
      </c>
      <c r="C48" s="17" t="s">
        <v>258</v>
      </c>
      <c r="D48" s="34" t="s">
        <v>259</v>
      </c>
      <c r="E48" s="34" t="s">
        <v>172</v>
      </c>
      <c r="F48" s="35">
        <v>2</v>
      </c>
      <c r="G48" s="18">
        <v>116500</v>
      </c>
      <c r="H48" s="18">
        <v>23</v>
      </c>
    </row>
    <row r="49" spans="1:9" s="36" customFormat="1" ht="84">
      <c r="A49" s="33">
        <v>42</v>
      </c>
      <c r="B49" s="33" t="s">
        <v>499</v>
      </c>
      <c r="C49" s="17" t="s">
        <v>403</v>
      </c>
      <c r="D49" s="34" t="s">
        <v>106</v>
      </c>
      <c r="E49" s="34" t="s">
        <v>483</v>
      </c>
      <c r="F49" s="35">
        <v>2</v>
      </c>
      <c r="G49" s="18">
        <v>210400</v>
      </c>
      <c r="H49" s="18">
        <v>198</v>
      </c>
    </row>
    <row r="50" spans="1:9" s="36" customFormat="1" ht="56.25" customHeight="1">
      <c r="A50" s="33">
        <v>43</v>
      </c>
      <c r="B50" s="33" t="s">
        <v>499</v>
      </c>
      <c r="C50" s="17" t="s">
        <v>108</v>
      </c>
      <c r="D50" s="34" t="s">
        <v>109</v>
      </c>
      <c r="E50" s="34" t="s">
        <v>481</v>
      </c>
      <c r="F50" s="35">
        <v>2</v>
      </c>
      <c r="G50" s="18">
        <v>456000</v>
      </c>
      <c r="H50" s="18">
        <v>400</v>
      </c>
    </row>
    <row r="51" spans="1:9" s="36" customFormat="1" ht="42">
      <c r="A51" s="33">
        <v>44</v>
      </c>
      <c r="B51" s="33" t="s">
        <v>494</v>
      </c>
      <c r="C51" s="17" t="s">
        <v>19</v>
      </c>
      <c r="D51" s="34" t="s">
        <v>20</v>
      </c>
      <c r="E51" s="34" t="s">
        <v>530</v>
      </c>
      <c r="F51" s="35">
        <v>2</v>
      </c>
      <c r="G51" s="18">
        <v>75000</v>
      </c>
      <c r="H51" s="18">
        <v>58</v>
      </c>
      <c r="I51" s="55"/>
    </row>
    <row r="52" spans="1:9" s="36" customFormat="1" ht="91.5" customHeight="1">
      <c r="A52" s="33">
        <v>45</v>
      </c>
      <c r="B52" s="242" t="s">
        <v>494</v>
      </c>
      <c r="C52" s="17" t="s">
        <v>25</v>
      </c>
      <c r="D52" s="34" t="s">
        <v>26</v>
      </c>
      <c r="E52" s="34" t="s">
        <v>27</v>
      </c>
      <c r="F52" s="35">
        <v>2</v>
      </c>
      <c r="G52" s="18">
        <v>10010000</v>
      </c>
      <c r="H52" s="18">
        <v>700</v>
      </c>
      <c r="I52" s="55"/>
    </row>
    <row r="53" spans="1:9" s="36" customFormat="1" ht="110.25" customHeight="1">
      <c r="A53" s="33">
        <v>46</v>
      </c>
      <c r="B53" s="33" t="s">
        <v>503</v>
      </c>
      <c r="C53" s="17" t="s">
        <v>198</v>
      </c>
      <c r="D53" s="34" t="s">
        <v>199</v>
      </c>
      <c r="E53" s="34" t="s">
        <v>472</v>
      </c>
      <c r="F53" s="35">
        <v>2</v>
      </c>
      <c r="G53" s="18">
        <v>550000</v>
      </c>
      <c r="H53" s="18">
        <v>235</v>
      </c>
    </row>
    <row r="54" spans="1:9" s="36" customFormat="1">
      <c r="A54" s="58"/>
      <c r="B54" s="58"/>
      <c r="F54" s="125" t="s">
        <v>402</v>
      </c>
      <c r="G54" s="126">
        <f>SUM(G8:G53)</f>
        <v>20177020</v>
      </c>
      <c r="H54" s="126">
        <f>SUM(H8:H53)</f>
        <v>9054</v>
      </c>
    </row>
    <row r="55" spans="1:9" s="61" customFormat="1">
      <c r="A55" s="58"/>
      <c r="B55" s="58"/>
      <c r="C55" s="36"/>
      <c r="D55" s="36"/>
      <c r="E55" s="36"/>
      <c r="F55" s="128"/>
      <c r="I55" s="36"/>
    </row>
    <row r="56" spans="1:9" s="61" customFormat="1">
      <c r="A56" s="58"/>
      <c r="B56" s="58"/>
      <c r="C56" s="36"/>
      <c r="D56" s="36"/>
      <c r="E56" s="36"/>
      <c r="F56" s="128"/>
      <c r="I56" s="36"/>
    </row>
    <row r="57" spans="1:9" s="61" customFormat="1">
      <c r="A57" s="58"/>
      <c r="B57" s="58"/>
      <c r="C57" s="36"/>
      <c r="D57" s="36"/>
      <c r="E57" s="36"/>
      <c r="F57" s="128"/>
      <c r="I57" s="36"/>
    </row>
  </sheetData>
  <mergeCells count="3">
    <mergeCell ref="A1:H1"/>
    <mergeCell ref="A2:H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</sheetPr>
  <dimension ref="A1:K12"/>
  <sheetViews>
    <sheetView topLeftCell="A7" workbookViewId="0">
      <selection activeCell="F10" sqref="F10"/>
    </sheetView>
  </sheetViews>
  <sheetFormatPr defaultColWidth="9" defaultRowHeight="21"/>
  <cols>
    <col min="1" max="1" width="5.625" style="2" customWidth="1"/>
    <col min="2" max="2" width="11.5" style="2" customWidth="1"/>
    <col min="3" max="3" width="20.5" style="1" customWidth="1"/>
    <col min="4" max="4" width="21.625" style="1" customWidth="1"/>
    <col min="5" max="5" width="29.75" style="1" customWidth="1"/>
    <col min="6" max="6" width="11.875" style="1" customWidth="1"/>
    <col min="7" max="7" width="11.25" style="1" customWidth="1"/>
    <col min="8" max="8" width="9.625" style="1" customWidth="1"/>
    <col min="9" max="9" width="8.25" style="1" customWidth="1"/>
    <col min="10" max="10" width="9.75" style="1" customWidth="1"/>
    <col min="11" max="11" width="10.5" style="1" customWidth="1"/>
    <col min="12" max="16384" width="9" style="1"/>
  </cols>
  <sheetData>
    <row r="1" spans="1:11" ht="23.2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 ht="23.25">
      <c r="A2" s="275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</row>
    <row r="3" spans="1:11" ht="16.5" customHeight="1"/>
    <row r="4" spans="1:11">
      <c r="A4" s="276" t="s">
        <v>2</v>
      </c>
      <c r="B4" s="276"/>
      <c r="C4" s="276"/>
    </row>
    <row r="5" spans="1:11">
      <c r="A5" s="27"/>
      <c r="B5" s="37"/>
      <c r="C5" s="45" t="s">
        <v>528</v>
      </c>
    </row>
    <row r="6" spans="1:11" ht="10.5" customHeight="1"/>
    <row r="7" spans="1:11" s="36" customFormat="1" ht="30.75" customHeight="1">
      <c r="A7" s="281" t="s">
        <v>3</v>
      </c>
      <c r="B7" s="281" t="s">
        <v>492</v>
      </c>
      <c r="C7" s="281" t="s">
        <v>4</v>
      </c>
      <c r="D7" s="281" t="s">
        <v>5</v>
      </c>
      <c r="E7" s="281" t="s">
        <v>6</v>
      </c>
      <c r="F7" s="285" t="s">
        <v>8</v>
      </c>
      <c r="G7" s="277" t="s">
        <v>594</v>
      </c>
      <c r="H7" s="277"/>
      <c r="I7" s="277"/>
      <c r="J7" s="277"/>
      <c r="K7" s="277"/>
    </row>
    <row r="8" spans="1:11" s="36" customFormat="1" ht="40.5" customHeight="1">
      <c r="A8" s="282"/>
      <c r="B8" s="282"/>
      <c r="C8" s="282"/>
      <c r="D8" s="282"/>
      <c r="E8" s="282"/>
      <c r="F8" s="286"/>
      <c r="G8" s="147" t="s">
        <v>607</v>
      </c>
      <c r="H8" s="148"/>
      <c r="I8" s="118"/>
      <c r="J8" s="277" t="s">
        <v>546</v>
      </c>
      <c r="K8" s="279" t="s">
        <v>591</v>
      </c>
    </row>
    <row r="9" spans="1:11" s="36" customFormat="1" ht="21" customHeight="1">
      <c r="A9" s="283"/>
      <c r="B9" s="284"/>
      <c r="C9" s="283"/>
      <c r="D9" s="283"/>
      <c r="E9" s="283"/>
      <c r="F9" s="287"/>
      <c r="G9" s="119" t="s">
        <v>8</v>
      </c>
      <c r="H9" s="120" t="s">
        <v>593</v>
      </c>
      <c r="I9" s="149" t="s">
        <v>601</v>
      </c>
      <c r="J9" s="278"/>
      <c r="K9" s="280"/>
    </row>
    <row r="10" spans="1:11" ht="84">
      <c r="A10" s="8">
        <v>1</v>
      </c>
      <c r="B10" s="8" t="s">
        <v>518</v>
      </c>
      <c r="C10" s="9" t="s">
        <v>236</v>
      </c>
      <c r="D10" s="14" t="s">
        <v>237</v>
      </c>
      <c r="E10" s="169" t="s">
        <v>419</v>
      </c>
      <c r="F10" s="134">
        <f>G10+J10+K10</f>
        <v>997500</v>
      </c>
      <c r="G10" s="91">
        <v>750000</v>
      </c>
      <c r="H10" s="32">
        <v>75</v>
      </c>
      <c r="I10" s="32">
        <v>10000</v>
      </c>
      <c r="J10" s="90">
        <v>210000</v>
      </c>
      <c r="K10" s="32">
        <v>37500</v>
      </c>
    </row>
    <row r="11" spans="1:11" ht="42">
      <c r="A11" s="8">
        <v>2</v>
      </c>
      <c r="B11" s="8" t="s">
        <v>511</v>
      </c>
      <c r="C11" s="9" t="s">
        <v>554</v>
      </c>
      <c r="D11" s="14" t="s">
        <v>297</v>
      </c>
      <c r="E11" s="169" t="s">
        <v>435</v>
      </c>
      <c r="F11" s="134">
        <f>G11+J11+K11</f>
        <v>200000</v>
      </c>
      <c r="G11" s="91">
        <v>180000</v>
      </c>
      <c r="H11" s="32">
        <v>20</v>
      </c>
      <c r="I11" s="32">
        <v>9000</v>
      </c>
      <c r="J11" s="92"/>
      <c r="K11" s="32">
        <v>20000</v>
      </c>
    </row>
    <row r="12" spans="1:11">
      <c r="E12" s="201" t="s">
        <v>402</v>
      </c>
      <c r="F12" s="180">
        <f>SUM(F10:F11)</f>
        <v>1197500</v>
      </c>
      <c r="G12" s="89">
        <f>SUM(G10:G11)</f>
        <v>930000</v>
      </c>
      <c r="H12" s="39">
        <f>SUM(H10:H11)</f>
        <v>95</v>
      </c>
      <c r="I12" s="39"/>
      <c r="J12" s="49">
        <f t="shared" ref="J12:K12" si="0">SUM(J10:J11)</f>
        <v>210000</v>
      </c>
      <c r="K12" s="39">
        <f t="shared" si="0"/>
        <v>57500</v>
      </c>
    </row>
  </sheetData>
  <mergeCells count="12">
    <mergeCell ref="A1:K1"/>
    <mergeCell ref="A2:K2"/>
    <mergeCell ref="A4:C4"/>
    <mergeCell ref="G7:K7"/>
    <mergeCell ref="J8:J9"/>
    <mergeCell ref="K8:K9"/>
    <mergeCell ref="A7:A9"/>
    <mergeCell ref="B7:B9"/>
    <mergeCell ref="C7:C9"/>
    <mergeCell ref="D7:D9"/>
    <mergeCell ref="E7:E9"/>
    <mergeCell ref="F7:F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</sheetPr>
  <dimension ref="A1:N21"/>
  <sheetViews>
    <sheetView topLeftCell="A13" zoomScale="124" zoomScaleNormal="124" workbookViewId="0">
      <selection activeCell="O7" sqref="A7:XFD7"/>
    </sheetView>
  </sheetViews>
  <sheetFormatPr defaultColWidth="9" defaultRowHeight="15.75"/>
  <cols>
    <col min="1" max="1" width="4.5" style="74" customWidth="1"/>
    <col min="2" max="2" width="6.5" style="74" customWidth="1"/>
    <col min="3" max="3" width="23.5" style="73" customWidth="1"/>
    <col min="4" max="4" width="21.625" style="73" customWidth="1"/>
    <col min="5" max="5" width="22.25" style="73" customWidth="1"/>
    <col min="6" max="6" width="9.875" style="73" customWidth="1"/>
    <col min="7" max="7" width="8.5" style="73" customWidth="1"/>
    <col min="8" max="8" width="7.75" style="73" customWidth="1"/>
    <col min="9" max="9" width="6.875" style="73" customWidth="1"/>
    <col min="10" max="10" width="8.25" style="73" customWidth="1"/>
    <col min="11" max="11" width="7.25" style="73" customWidth="1"/>
    <col min="12" max="12" width="8" style="73" customWidth="1"/>
    <col min="13" max="13" width="7.875" style="73" customWidth="1"/>
    <col min="14" max="14" width="7.5" style="73" customWidth="1"/>
    <col min="15" max="16384" width="9" style="73"/>
  </cols>
  <sheetData>
    <row r="1" spans="1:14">
      <c r="A1" s="289" t="s">
        <v>0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89"/>
    </row>
    <row r="2" spans="1:14">
      <c r="A2" s="289" t="s">
        <v>1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</row>
    <row r="3" spans="1:14" ht="16.5" customHeight="1"/>
    <row r="4" spans="1:14">
      <c r="A4" s="290" t="s">
        <v>2</v>
      </c>
      <c r="B4" s="290"/>
      <c r="C4" s="290"/>
    </row>
    <row r="5" spans="1:14">
      <c r="A5" s="75"/>
      <c r="B5" s="75"/>
      <c r="C5" s="75" t="s">
        <v>527</v>
      </c>
    </row>
    <row r="6" spans="1:14" ht="10.5" customHeight="1"/>
    <row r="7" spans="1:14" s="36" customFormat="1" ht="30.75" customHeight="1">
      <c r="A7" s="281" t="s">
        <v>3</v>
      </c>
      <c r="B7" s="281" t="s">
        <v>492</v>
      </c>
      <c r="C7" s="281" t="s">
        <v>4</v>
      </c>
      <c r="D7" s="281" t="s">
        <v>5</v>
      </c>
      <c r="E7" s="281" t="s">
        <v>6</v>
      </c>
      <c r="F7" s="285" t="s">
        <v>8</v>
      </c>
      <c r="G7" s="291" t="s">
        <v>594</v>
      </c>
      <c r="H7" s="292"/>
      <c r="I7" s="292"/>
      <c r="J7" s="292"/>
      <c r="K7" s="292"/>
      <c r="L7" s="292"/>
      <c r="M7" s="292"/>
      <c r="N7" s="293"/>
    </row>
    <row r="8" spans="1:14" s="36" customFormat="1" ht="40.5" customHeight="1">
      <c r="A8" s="282"/>
      <c r="B8" s="282"/>
      <c r="C8" s="282"/>
      <c r="D8" s="282"/>
      <c r="E8" s="282"/>
      <c r="F8" s="286"/>
      <c r="G8" s="115" t="s">
        <v>605</v>
      </c>
      <c r="H8" s="151"/>
      <c r="I8" s="151"/>
      <c r="J8" s="116"/>
      <c r="K8" s="117"/>
      <c r="L8" s="118"/>
      <c r="M8" s="294" t="s">
        <v>546</v>
      </c>
      <c r="N8" s="296" t="s">
        <v>600</v>
      </c>
    </row>
    <row r="9" spans="1:14" s="36" customFormat="1" ht="20.25" customHeight="1">
      <c r="A9" s="282"/>
      <c r="B9" s="298"/>
      <c r="C9" s="282"/>
      <c r="D9" s="282"/>
      <c r="E9" s="282"/>
      <c r="F9" s="286"/>
      <c r="G9" s="152" t="s">
        <v>608</v>
      </c>
      <c r="H9" s="152"/>
      <c r="I9" s="152"/>
      <c r="J9" s="118" t="s">
        <v>609</v>
      </c>
      <c r="K9" s="109"/>
      <c r="L9" s="155"/>
      <c r="M9" s="295"/>
      <c r="N9" s="297"/>
    </row>
    <row r="10" spans="1:14" s="36" customFormat="1" ht="24" customHeight="1">
      <c r="A10" s="288"/>
      <c r="B10" s="288"/>
      <c r="C10" s="288"/>
      <c r="D10" s="288"/>
      <c r="E10" s="288"/>
      <c r="F10" s="287"/>
      <c r="G10" s="150" t="s">
        <v>599</v>
      </c>
      <c r="H10" s="150" t="s">
        <v>610</v>
      </c>
      <c r="I10" s="150" t="s">
        <v>651</v>
      </c>
      <c r="J10" s="153" t="s">
        <v>599</v>
      </c>
      <c r="K10" s="154" t="s">
        <v>610</v>
      </c>
      <c r="L10" s="130" t="s">
        <v>601</v>
      </c>
      <c r="M10" s="288"/>
      <c r="N10" s="287"/>
    </row>
    <row r="11" spans="1:14" s="81" customFormat="1" ht="31.5">
      <c r="A11" s="76">
        <v>1</v>
      </c>
      <c r="B11" s="76" t="s">
        <v>506</v>
      </c>
      <c r="C11" s="77" t="s">
        <v>221</v>
      </c>
      <c r="D11" s="78" t="s">
        <v>222</v>
      </c>
      <c r="E11" s="131" t="s">
        <v>413</v>
      </c>
      <c r="F11" s="124">
        <f>J11+M11+N11</f>
        <v>255000</v>
      </c>
      <c r="G11" s="157"/>
      <c r="H11" s="161"/>
      <c r="I11" s="79"/>
      <c r="J11" s="79">
        <v>225000</v>
      </c>
      <c r="K11" s="80">
        <v>15</v>
      </c>
      <c r="L11" s="80">
        <v>15000</v>
      </c>
      <c r="M11" s="80">
        <v>25000</v>
      </c>
      <c r="N11" s="80">
        <v>5000</v>
      </c>
    </row>
    <row r="12" spans="1:14" s="81" customFormat="1" ht="47.25">
      <c r="A12" s="76">
        <v>2</v>
      </c>
      <c r="B12" s="76" t="s">
        <v>506</v>
      </c>
      <c r="C12" s="77" t="s">
        <v>224</v>
      </c>
      <c r="D12" s="78" t="s">
        <v>225</v>
      </c>
      <c r="E12" s="131" t="s">
        <v>611</v>
      </c>
      <c r="F12" s="124">
        <f>J12+M12+N12</f>
        <v>700000</v>
      </c>
      <c r="G12" s="156"/>
      <c r="H12" s="161"/>
      <c r="I12" s="79"/>
      <c r="J12" s="79">
        <v>600000</v>
      </c>
      <c r="K12" s="80">
        <v>40</v>
      </c>
      <c r="L12" s="80">
        <v>15000</v>
      </c>
      <c r="M12" s="79">
        <v>100000</v>
      </c>
      <c r="N12" s="124"/>
    </row>
    <row r="13" spans="1:14" s="81" customFormat="1" ht="63">
      <c r="A13" s="76">
        <v>3</v>
      </c>
      <c r="B13" s="76" t="s">
        <v>506</v>
      </c>
      <c r="C13" s="77" t="s">
        <v>228</v>
      </c>
      <c r="D13" s="78" t="s">
        <v>229</v>
      </c>
      <c r="E13" s="131" t="s">
        <v>613</v>
      </c>
      <c r="F13" s="124">
        <f>J13+M13+N13</f>
        <v>790000</v>
      </c>
      <c r="G13" s="156"/>
      <c r="H13" s="161"/>
      <c r="I13" s="79"/>
      <c r="J13" s="79">
        <v>750000</v>
      </c>
      <c r="K13" s="80">
        <v>50</v>
      </c>
      <c r="L13" s="80">
        <v>15000</v>
      </c>
      <c r="M13" s="80"/>
      <c r="N13" s="124">
        <v>40000</v>
      </c>
    </row>
    <row r="14" spans="1:14" s="81" customFormat="1" ht="38.25" customHeight="1">
      <c r="A14" s="76">
        <v>4</v>
      </c>
      <c r="B14" s="76" t="s">
        <v>506</v>
      </c>
      <c r="C14" s="77" t="s">
        <v>232</v>
      </c>
      <c r="D14" s="78" t="s">
        <v>233</v>
      </c>
      <c r="E14" s="131" t="s">
        <v>615</v>
      </c>
      <c r="F14" s="124">
        <f>J14+M14+N14</f>
        <v>350000</v>
      </c>
      <c r="G14" s="156"/>
      <c r="H14" s="161"/>
      <c r="I14" s="79"/>
      <c r="J14" s="79">
        <v>350000</v>
      </c>
      <c r="K14" s="80">
        <v>14</v>
      </c>
      <c r="L14" s="80">
        <v>25000</v>
      </c>
      <c r="M14" s="79"/>
      <c r="N14" s="124"/>
    </row>
    <row r="15" spans="1:14" s="81" customFormat="1" ht="47.25">
      <c r="A15" s="76">
        <v>5</v>
      </c>
      <c r="B15" s="76" t="s">
        <v>506</v>
      </c>
      <c r="C15" s="77" t="s">
        <v>226</v>
      </c>
      <c r="D15" s="78" t="s">
        <v>227</v>
      </c>
      <c r="E15" s="131" t="s">
        <v>411</v>
      </c>
      <c r="F15" s="124">
        <v>271000</v>
      </c>
      <c r="G15" s="79">
        <v>240000</v>
      </c>
      <c r="H15" s="160">
        <v>8</v>
      </c>
      <c r="I15" s="80">
        <v>30000</v>
      </c>
      <c r="J15" s="80"/>
      <c r="K15" s="156"/>
      <c r="L15" s="156"/>
      <c r="M15" s="156"/>
      <c r="N15" s="79">
        <v>31000</v>
      </c>
    </row>
    <row r="16" spans="1:14" s="81" customFormat="1" ht="47.25">
      <c r="A16" s="76">
        <v>6</v>
      </c>
      <c r="B16" s="76" t="s">
        <v>506</v>
      </c>
      <c r="C16" s="77" t="s">
        <v>219</v>
      </c>
      <c r="D16" s="78" t="s">
        <v>220</v>
      </c>
      <c r="E16" s="131" t="s">
        <v>412</v>
      </c>
      <c r="F16" s="124">
        <v>528000</v>
      </c>
      <c r="G16" s="79">
        <v>500000</v>
      </c>
      <c r="H16" s="160">
        <v>16</v>
      </c>
      <c r="I16" s="80">
        <v>30000</v>
      </c>
      <c r="J16" s="80"/>
      <c r="K16" s="156"/>
      <c r="L16" s="156"/>
      <c r="M16" s="156"/>
      <c r="N16" s="79">
        <v>28000</v>
      </c>
    </row>
    <row r="17" spans="1:14" s="81" customFormat="1" ht="31.5">
      <c r="A17" s="76">
        <v>7</v>
      </c>
      <c r="B17" s="76" t="s">
        <v>506</v>
      </c>
      <c r="C17" s="77" t="s">
        <v>230</v>
      </c>
      <c r="D17" s="78" t="s">
        <v>231</v>
      </c>
      <c r="E17" s="131" t="s">
        <v>587</v>
      </c>
      <c r="F17" s="124">
        <v>260000</v>
      </c>
      <c r="G17" s="79">
        <v>240000</v>
      </c>
      <c r="H17" s="161">
        <v>8</v>
      </c>
      <c r="I17" s="80">
        <v>30000</v>
      </c>
      <c r="J17" s="80"/>
      <c r="K17" s="80"/>
      <c r="L17" s="156"/>
      <c r="M17" s="156"/>
      <c r="N17" s="79">
        <v>20000</v>
      </c>
    </row>
    <row r="18" spans="1:14" s="81" customFormat="1" ht="47.25">
      <c r="A18" s="76">
        <v>8</v>
      </c>
      <c r="B18" s="76" t="s">
        <v>511</v>
      </c>
      <c r="C18" s="77" t="s">
        <v>279</v>
      </c>
      <c r="D18" s="78" t="s">
        <v>280</v>
      </c>
      <c r="E18" s="131" t="s">
        <v>434</v>
      </c>
      <c r="F18" s="124">
        <f>J18+M18+N18</f>
        <v>200000</v>
      </c>
      <c r="G18" s="156"/>
      <c r="H18" s="161"/>
      <c r="I18" s="79"/>
      <c r="J18" s="79">
        <v>150000</v>
      </c>
      <c r="K18" s="80">
        <v>5</v>
      </c>
      <c r="L18" s="80">
        <v>30000</v>
      </c>
      <c r="M18" s="79">
        <v>50000</v>
      </c>
      <c r="N18" s="124"/>
    </row>
    <row r="19" spans="1:14" s="81" customFormat="1" ht="31.5">
      <c r="A19" s="76">
        <v>9</v>
      </c>
      <c r="B19" s="76" t="s">
        <v>511</v>
      </c>
      <c r="C19" s="77" t="s">
        <v>293</v>
      </c>
      <c r="D19" s="78" t="s">
        <v>294</v>
      </c>
      <c r="E19" s="131" t="s">
        <v>491</v>
      </c>
      <c r="F19" s="124">
        <f>J19+M19+N19</f>
        <v>250000</v>
      </c>
      <c r="G19" s="156"/>
      <c r="H19" s="161"/>
      <c r="I19" s="79"/>
      <c r="J19" s="79">
        <v>200000</v>
      </c>
      <c r="K19" s="80">
        <v>5</v>
      </c>
      <c r="L19" s="80">
        <v>40000</v>
      </c>
      <c r="M19" s="79">
        <v>50000</v>
      </c>
      <c r="N19" s="124"/>
    </row>
    <row r="20" spans="1:14">
      <c r="E20" s="129" t="s">
        <v>402</v>
      </c>
      <c r="F20" s="132">
        <f>SUM(F11:F19)</f>
        <v>3604000</v>
      </c>
      <c r="G20" s="82">
        <f>SUM(G11:G19)</f>
        <v>980000</v>
      </c>
      <c r="H20" s="162">
        <f>SUM(H11:H19)</f>
        <v>32</v>
      </c>
      <c r="I20" s="82"/>
      <c r="J20" s="83">
        <f>SUM(J11:J19)</f>
        <v>2275000</v>
      </c>
      <c r="K20" s="83">
        <f>SUM(K11:K19)</f>
        <v>129</v>
      </c>
      <c r="L20" s="83"/>
      <c r="M20" s="83">
        <f>SUM(M11:M19)</f>
        <v>225000</v>
      </c>
      <c r="N20" s="132">
        <f>SUM(N11:N19)</f>
        <v>124000</v>
      </c>
    </row>
    <row r="21" spans="1:14">
      <c r="F21" s="122"/>
    </row>
  </sheetData>
  <mergeCells count="12">
    <mergeCell ref="C7:C10"/>
    <mergeCell ref="D7:D10"/>
    <mergeCell ref="E7:E10"/>
    <mergeCell ref="F7:F10"/>
    <mergeCell ref="A1:N1"/>
    <mergeCell ref="A2:N2"/>
    <mergeCell ref="A4:C4"/>
    <mergeCell ref="G7:N7"/>
    <mergeCell ref="M8:M10"/>
    <mergeCell ref="N8:N10"/>
    <mergeCell ref="A7:A10"/>
    <mergeCell ref="B7:B10"/>
  </mergeCells>
  <printOptions horizontalCentered="1"/>
  <pageMargins left="0.11811023622047245" right="0.11811023622047245" top="0.26" bottom="0.17" header="0.17" footer="0.6692913385826772"/>
  <pageSetup paperSize="9" scale="90" orientation="landscape" r:id="rId1"/>
  <headerFooter>
    <oddHeader>หน้าที่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N13"/>
  <sheetViews>
    <sheetView topLeftCell="A7" workbookViewId="0">
      <selection activeCell="H11" sqref="H11"/>
    </sheetView>
  </sheetViews>
  <sheetFormatPr defaultColWidth="9" defaultRowHeight="21"/>
  <cols>
    <col min="1" max="1" width="5.625" style="2" customWidth="1"/>
    <col min="2" max="2" width="10.75" style="2" customWidth="1"/>
    <col min="3" max="3" width="24.625" style="1" customWidth="1"/>
    <col min="4" max="4" width="23" style="1" customWidth="1"/>
    <col min="5" max="5" width="19.75" style="1" customWidth="1"/>
    <col min="6" max="6" width="10.875" style="1" customWidth="1"/>
    <col min="7" max="7" width="9.625" style="110" customWidth="1"/>
    <col min="8" max="8" width="7" style="110" customWidth="1"/>
    <col min="9" max="9" width="8.625" style="110" customWidth="1"/>
    <col min="10" max="10" width="7.875" style="110" customWidth="1"/>
    <col min="11" max="11" width="8.25" style="110" customWidth="1"/>
    <col min="12" max="12" width="7.375" style="110" customWidth="1"/>
    <col min="13" max="13" width="7.25" style="110" customWidth="1"/>
    <col min="14" max="16384" width="9" style="1"/>
  </cols>
  <sheetData>
    <row r="1" spans="1:14" ht="23.2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</row>
    <row r="2" spans="1:14" ht="23.25">
      <c r="A2" s="275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</row>
    <row r="3" spans="1:14" ht="16.5" customHeight="1"/>
    <row r="4" spans="1:14">
      <c r="A4" s="276" t="s">
        <v>2</v>
      </c>
      <c r="B4" s="276"/>
      <c r="C4" s="276"/>
    </row>
    <row r="5" spans="1:14">
      <c r="A5" s="27"/>
      <c r="B5" s="45"/>
      <c r="C5" s="45" t="s">
        <v>526</v>
      </c>
    </row>
    <row r="6" spans="1:14" ht="10.5" customHeight="1"/>
    <row r="7" spans="1:14" s="36" customFormat="1" ht="30.75" customHeight="1">
      <c r="A7" s="281" t="s">
        <v>3</v>
      </c>
      <c r="B7" s="281" t="s">
        <v>492</v>
      </c>
      <c r="C7" s="281" t="s">
        <v>4</v>
      </c>
      <c r="D7" s="281" t="s">
        <v>5</v>
      </c>
      <c r="E7" s="281" t="s">
        <v>6</v>
      </c>
      <c r="F7" s="281" t="s">
        <v>8</v>
      </c>
      <c r="G7" s="291" t="s">
        <v>594</v>
      </c>
      <c r="H7" s="292"/>
      <c r="I7" s="292"/>
      <c r="J7" s="292"/>
      <c r="K7" s="292"/>
      <c r="L7" s="292"/>
      <c r="M7" s="300"/>
    </row>
    <row r="8" spans="1:14" s="36" customFormat="1" ht="40.5" customHeight="1">
      <c r="A8" s="282"/>
      <c r="B8" s="282"/>
      <c r="C8" s="282"/>
      <c r="D8" s="282"/>
      <c r="E8" s="282"/>
      <c r="F8" s="299"/>
      <c r="G8" s="115" t="s">
        <v>446</v>
      </c>
      <c r="H8" s="116"/>
      <c r="I8" s="117"/>
      <c r="J8" s="294" t="s">
        <v>546</v>
      </c>
      <c r="K8" s="296" t="s">
        <v>591</v>
      </c>
      <c r="L8" s="296" t="s">
        <v>598</v>
      </c>
      <c r="M8" s="303" t="s">
        <v>595</v>
      </c>
    </row>
    <row r="9" spans="1:14" s="36" customFormat="1" ht="21" customHeight="1">
      <c r="A9" s="283"/>
      <c r="B9" s="284"/>
      <c r="C9" s="283"/>
      <c r="D9" s="283"/>
      <c r="E9" s="283"/>
      <c r="F9" s="288"/>
      <c r="G9" s="119" t="s">
        <v>596</v>
      </c>
      <c r="H9" s="120" t="s">
        <v>597</v>
      </c>
      <c r="I9" s="120" t="s">
        <v>616</v>
      </c>
      <c r="J9" s="301"/>
      <c r="K9" s="302"/>
      <c r="L9" s="302"/>
      <c r="M9" s="304"/>
    </row>
    <row r="10" spans="1:14" s="15" customFormat="1" ht="66" customHeight="1">
      <c r="A10" s="8">
        <v>1</v>
      </c>
      <c r="B10" s="8" t="s">
        <v>494</v>
      </c>
      <c r="C10" s="9" t="s">
        <v>16</v>
      </c>
      <c r="D10" s="14" t="s">
        <v>17</v>
      </c>
      <c r="E10" s="169" t="s">
        <v>620</v>
      </c>
      <c r="F10" s="48">
        <v>1220000</v>
      </c>
      <c r="G10" s="48">
        <v>1200000</v>
      </c>
      <c r="H10" s="165"/>
      <c r="I10" s="166"/>
      <c r="J10" s="48">
        <v>0</v>
      </c>
      <c r="K10" s="111">
        <v>20000</v>
      </c>
      <c r="L10" s="48">
        <v>0</v>
      </c>
      <c r="M10" s="48">
        <v>0</v>
      </c>
    </row>
    <row r="11" spans="1:14" ht="94.5" customHeight="1">
      <c r="A11" s="138">
        <v>2</v>
      </c>
      <c r="B11" s="138" t="s">
        <v>511</v>
      </c>
      <c r="C11" s="137" t="s">
        <v>288</v>
      </c>
      <c r="D11" s="136" t="s">
        <v>289</v>
      </c>
      <c r="E11" s="170" t="s">
        <v>618</v>
      </c>
      <c r="F11" s="139">
        <f>G11+H11+L11+M11</f>
        <v>384000</v>
      </c>
      <c r="G11" s="167">
        <v>200000</v>
      </c>
      <c r="H11" s="164">
        <v>60000</v>
      </c>
      <c r="I11" s="90" t="s">
        <v>619</v>
      </c>
      <c r="J11" s="48">
        <v>0</v>
      </c>
      <c r="K11" s="48">
        <v>0</v>
      </c>
      <c r="L11" s="49">
        <v>74000</v>
      </c>
      <c r="M11" s="139">
        <v>50000</v>
      </c>
    </row>
    <row r="12" spans="1:14" ht="63">
      <c r="A12" s="8">
        <v>3</v>
      </c>
      <c r="B12" s="8" t="s">
        <v>511</v>
      </c>
      <c r="C12" s="9" t="s">
        <v>291</v>
      </c>
      <c r="D12" s="14" t="s">
        <v>292</v>
      </c>
      <c r="E12" s="169" t="s">
        <v>617</v>
      </c>
      <c r="F12" s="48">
        <v>137000</v>
      </c>
      <c r="G12" s="168"/>
      <c r="H12" s="163"/>
      <c r="I12" s="90">
        <v>120000</v>
      </c>
      <c r="J12" s="48">
        <v>15000</v>
      </c>
      <c r="K12" s="49">
        <v>2000</v>
      </c>
      <c r="L12" s="48">
        <v>0</v>
      </c>
      <c r="M12" s="48">
        <v>0</v>
      </c>
      <c r="N12" s="50"/>
    </row>
    <row r="13" spans="1:14">
      <c r="F13" s="171">
        <f t="shared" ref="F13:M13" si="0">SUM(F10:F12)</f>
        <v>1741000</v>
      </c>
      <c r="G13" s="121">
        <f t="shared" si="0"/>
        <v>1400000</v>
      </c>
      <c r="H13" s="114">
        <f t="shared" si="0"/>
        <v>60000</v>
      </c>
      <c r="I13" s="49">
        <f t="shared" si="0"/>
        <v>120000</v>
      </c>
      <c r="J13" s="112">
        <f t="shared" si="0"/>
        <v>15000</v>
      </c>
      <c r="K13" s="113">
        <f t="shared" si="0"/>
        <v>22000</v>
      </c>
      <c r="L13" s="113">
        <f t="shared" si="0"/>
        <v>74000</v>
      </c>
      <c r="M13" s="114">
        <f t="shared" si="0"/>
        <v>50000</v>
      </c>
    </row>
  </sheetData>
  <mergeCells count="14">
    <mergeCell ref="F7:F9"/>
    <mergeCell ref="A1:M1"/>
    <mergeCell ref="A2:M2"/>
    <mergeCell ref="A4:C4"/>
    <mergeCell ref="A7:A9"/>
    <mergeCell ref="B7:B9"/>
    <mergeCell ref="C7:C9"/>
    <mergeCell ref="D7:D9"/>
    <mergeCell ref="E7:E9"/>
    <mergeCell ref="G7:M7"/>
    <mergeCell ref="J8:J9"/>
    <mergeCell ref="K8:K9"/>
    <mergeCell ref="M8:M9"/>
    <mergeCell ref="L8:L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</sheetPr>
  <dimension ref="A1:M17"/>
  <sheetViews>
    <sheetView topLeftCell="A7" workbookViewId="0">
      <selection activeCell="D17" sqref="D17"/>
    </sheetView>
  </sheetViews>
  <sheetFormatPr defaultColWidth="9" defaultRowHeight="21"/>
  <cols>
    <col min="1" max="1" width="5.625" style="2" customWidth="1"/>
    <col min="2" max="2" width="8.25" style="2" customWidth="1"/>
    <col min="3" max="3" width="19.875" style="1" customWidth="1"/>
    <col min="4" max="4" width="21.125" style="1" customWidth="1"/>
    <col min="5" max="5" width="15.625" style="1" customWidth="1"/>
    <col min="6" max="6" width="12.75" style="1" customWidth="1"/>
    <col min="7" max="7" width="11" style="1" customWidth="1"/>
    <col min="8" max="8" width="10.25" style="1" customWidth="1"/>
    <col min="9" max="9" width="5.5" style="1" customWidth="1"/>
    <col min="10" max="10" width="9.25" style="1" customWidth="1"/>
    <col min="11" max="11" width="6" style="1" customWidth="1"/>
    <col min="12" max="12" width="8.75" style="1" customWidth="1"/>
    <col min="13" max="16384" width="9" style="1"/>
  </cols>
  <sheetData>
    <row r="1" spans="1:13" ht="23.2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</row>
    <row r="2" spans="1:13" ht="23.25">
      <c r="A2" s="275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</row>
    <row r="3" spans="1:13" ht="16.5" customHeight="1"/>
    <row r="4" spans="1:13">
      <c r="A4" s="276" t="s">
        <v>2</v>
      </c>
      <c r="B4" s="276"/>
      <c r="C4" s="276"/>
    </row>
    <row r="5" spans="1:13">
      <c r="A5" s="28"/>
      <c r="B5" s="45"/>
      <c r="C5" s="45" t="s">
        <v>525</v>
      </c>
    </row>
    <row r="6" spans="1:13" s="36" customFormat="1" ht="30.75" customHeight="1">
      <c r="A6" s="281" t="s">
        <v>3</v>
      </c>
      <c r="B6" s="281" t="s">
        <v>492</v>
      </c>
      <c r="C6" s="281" t="s">
        <v>4</v>
      </c>
      <c r="D6" s="281" t="s">
        <v>5</v>
      </c>
      <c r="E6" s="281" t="s">
        <v>6</v>
      </c>
      <c r="F6" s="281" t="s">
        <v>8</v>
      </c>
      <c r="G6" s="291" t="s">
        <v>594</v>
      </c>
      <c r="H6" s="292"/>
      <c r="I6" s="292"/>
      <c r="J6" s="292"/>
      <c r="K6" s="292"/>
      <c r="L6" s="292"/>
      <c r="M6" s="300"/>
    </row>
    <row r="7" spans="1:13" s="36" customFormat="1" ht="40.5" customHeight="1">
      <c r="A7" s="282"/>
      <c r="B7" s="282"/>
      <c r="C7" s="282"/>
      <c r="D7" s="282"/>
      <c r="E7" s="282"/>
      <c r="F7" s="299"/>
      <c r="G7" s="172" t="s">
        <v>621</v>
      </c>
      <c r="H7" s="151"/>
      <c r="I7" s="151"/>
      <c r="J7" s="116"/>
      <c r="K7" s="117"/>
      <c r="L7" s="294" t="s">
        <v>546</v>
      </c>
      <c r="M7" s="303" t="s">
        <v>625</v>
      </c>
    </row>
    <row r="8" spans="1:13" s="36" customFormat="1" ht="21" customHeight="1">
      <c r="A8" s="282"/>
      <c r="B8" s="298"/>
      <c r="C8" s="282"/>
      <c r="D8" s="282"/>
      <c r="E8" s="282"/>
      <c r="F8" s="299"/>
      <c r="G8" s="147" t="s">
        <v>622</v>
      </c>
      <c r="H8" s="147"/>
      <c r="I8" s="147"/>
      <c r="J8" s="118" t="s">
        <v>623</v>
      </c>
      <c r="K8" s="173"/>
      <c r="L8" s="295"/>
      <c r="M8" s="305"/>
    </row>
    <row r="9" spans="1:13" s="36" customFormat="1" ht="21" customHeight="1">
      <c r="A9" s="288"/>
      <c r="B9" s="288"/>
      <c r="C9" s="288"/>
      <c r="D9" s="288"/>
      <c r="E9" s="288"/>
      <c r="F9" s="288"/>
      <c r="G9" s="135" t="s">
        <v>628</v>
      </c>
      <c r="H9" s="174" t="s">
        <v>631</v>
      </c>
      <c r="I9" s="177" t="s">
        <v>601</v>
      </c>
      <c r="J9" s="175" t="s">
        <v>604</v>
      </c>
      <c r="K9" s="177" t="s">
        <v>601</v>
      </c>
      <c r="L9" s="299"/>
      <c r="M9" s="287"/>
    </row>
    <row r="10" spans="1:13" s="55" customFormat="1" ht="67.5" customHeight="1">
      <c r="A10" s="33">
        <v>1</v>
      </c>
      <c r="B10" s="33" t="s">
        <v>498</v>
      </c>
      <c r="C10" s="17" t="s">
        <v>67</v>
      </c>
      <c r="D10" s="34" t="s">
        <v>68</v>
      </c>
      <c r="E10" s="34" t="s">
        <v>629</v>
      </c>
      <c r="F10" s="18">
        <v>3834000</v>
      </c>
      <c r="G10" s="18">
        <v>3834000</v>
      </c>
      <c r="H10" s="102"/>
      <c r="I10" s="106">
        <v>150</v>
      </c>
      <c r="J10" s="102"/>
      <c r="K10" s="102"/>
      <c r="L10" s="107" t="s">
        <v>407</v>
      </c>
      <c r="M10" s="176"/>
    </row>
    <row r="11" spans="1:13" s="36" customFormat="1" ht="71.25" customHeight="1">
      <c r="A11" s="33">
        <v>2</v>
      </c>
      <c r="B11" s="33" t="s">
        <v>498</v>
      </c>
      <c r="C11" s="17" t="s">
        <v>95</v>
      </c>
      <c r="D11" s="34" t="s">
        <v>96</v>
      </c>
      <c r="E11" s="34" t="s">
        <v>630</v>
      </c>
      <c r="F11" s="18">
        <v>1350000</v>
      </c>
      <c r="G11" s="63"/>
      <c r="H11" s="18">
        <v>1350000</v>
      </c>
      <c r="I11" s="63">
        <v>150</v>
      </c>
      <c r="J11" s="158"/>
      <c r="K11" s="158"/>
      <c r="L11" s="63" t="s">
        <v>407</v>
      </c>
      <c r="M11" s="145"/>
    </row>
    <row r="12" spans="1:13" s="36" customFormat="1" ht="42">
      <c r="A12" s="33">
        <v>3</v>
      </c>
      <c r="B12" s="33" t="s">
        <v>514</v>
      </c>
      <c r="C12" s="17" t="s">
        <v>328</v>
      </c>
      <c r="D12" s="34" t="s">
        <v>329</v>
      </c>
      <c r="E12" s="34" t="s">
        <v>624</v>
      </c>
      <c r="F12" s="18">
        <v>220000</v>
      </c>
      <c r="G12" s="63"/>
      <c r="H12" s="63"/>
      <c r="I12" s="63"/>
      <c r="J12" s="18">
        <v>55000</v>
      </c>
      <c r="K12" s="63">
        <v>55</v>
      </c>
      <c r="L12" s="63">
        <v>165000</v>
      </c>
      <c r="M12" s="145"/>
    </row>
    <row r="13" spans="1:13" s="36" customFormat="1" ht="69.75" customHeight="1">
      <c r="A13" s="33">
        <v>4</v>
      </c>
      <c r="B13" s="33" t="s">
        <v>514</v>
      </c>
      <c r="C13" s="17" t="s">
        <v>330</v>
      </c>
      <c r="D13" s="34" t="s">
        <v>331</v>
      </c>
      <c r="E13" s="34" t="s">
        <v>626</v>
      </c>
      <c r="F13" s="18">
        <v>162000</v>
      </c>
      <c r="G13" s="63"/>
      <c r="H13" s="63"/>
      <c r="I13" s="63"/>
      <c r="J13" s="63">
        <v>90000</v>
      </c>
      <c r="K13" s="63">
        <v>30</v>
      </c>
      <c r="L13" s="63">
        <v>60000</v>
      </c>
      <c r="M13" s="51">
        <v>12000</v>
      </c>
    </row>
    <row r="14" spans="1:13" s="36" customFormat="1" ht="42">
      <c r="A14" s="33">
        <v>5</v>
      </c>
      <c r="B14" s="33" t="s">
        <v>514</v>
      </c>
      <c r="C14" s="17" t="s">
        <v>333</v>
      </c>
      <c r="D14" s="34" t="s">
        <v>334</v>
      </c>
      <c r="E14" s="34" t="s">
        <v>627</v>
      </c>
      <c r="F14" s="18">
        <v>230400</v>
      </c>
      <c r="G14" s="63"/>
      <c r="H14" s="63"/>
      <c r="I14" s="63"/>
      <c r="J14" s="18">
        <v>57600</v>
      </c>
      <c r="K14" s="63">
        <v>30</v>
      </c>
      <c r="L14" s="63">
        <v>172800</v>
      </c>
      <c r="M14" s="145"/>
    </row>
    <row r="15" spans="1:13" ht="24" customHeight="1">
      <c r="A15" s="40"/>
      <c r="B15" s="40"/>
      <c r="C15" s="41"/>
      <c r="D15" s="42"/>
      <c r="E15" s="178" t="s">
        <v>402</v>
      </c>
      <c r="F15" s="31">
        <f>SUM(F10:F14)</f>
        <v>5796400</v>
      </c>
      <c r="G15" s="179">
        <f>SUM(G10:G14)</f>
        <v>3834000</v>
      </c>
      <c r="H15" s="179">
        <f>SUM(H10:H14)</f>
        <v>1350000</v>
      </c>
      <c r="I15" s="179"/>
      <c r="J15" s="179">
        <f>SUM(J12:J14)</f>
        <v>202600</v>
      </c>
      <c r="K15" s="179"/>
      <c r="L15" s="31">
        <f>SUM(L12:L14)</f>
        <v>397800</v>
      </c>
      <c r="M15" s="180">
        <f>SUM(M12:M14)</f>
        <v>12000</v>
      </c>
    </row>
    <row r="17" spans="4:4">
      <c r="D17" s="1">
        <f>165000/600</f>
        <v>275</v>
      </c>
    </row>
  </sheetData>
  <sortState ref="A9:I26">
    <sortCondition ref="B9:B26"/>
  </sortState>
  <mergeCells count="12">
    <mergeCell ref="A1:L1"/>
    <mergeCell ref="A2:L2"/>
    <mergeCell ref="A4:C4"/>
    <mergeCell ref="A6:A9"/>
    <mergeCell ref="B6:B9"/>
    <mergeCell ref="C6:C9"/>
    <mergeCell ref="D6:D9"/>
    <mergeCell ref="E6:E9"/>
    <mergeCell ref="G6:M6"/>
    <mergeCell ref="F6:F9"/>
    <mergeCell ref="L7:L9"/>
    <mergeCell ref="M7:M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K45"/>
  <sheetViews>
    <sheetView zoomScale="87" zoomScaleNormal="87" workbookViewId="0">
      <selection activeCell="A10" sqref="A10:J44"/>
    </sheetView>
  </sheetViews>
  <sheetFormatPr defaultColWidth="9" defaultRowHeight="21"/>
  <cols>
    <col min="1" max="1" width="8.125" style="98" customWidth="1"/>
    <col min="2" max="2" width="8.75" style="98" customWidth="1"/>
    <col min="3" max="3" width="31" style="50" customWidth="1"/>
    <col min="4" max="4" width="22.625" style="50" customWidth="1"/>
    <col min="5" max="5" width="16.75" style="50" customWidth="1"/>
    <col min="6" max="6" width="11.875" style="50" customWidth="1"/>
    <col min="7" max="7" width="15.625" style="50" customWidth="1"/>
    <col min="8" max="8" width="13.375" style="50" customWidth="1"/>
    <col min="9" max="9" width="10.375" style="50" customWidth="1"/>
    <col min="10" max="10" width="11" style="50" customWidth="1"/>
    <col min="11" max="11" width="19" style="50" customWidth="1"/>
    <col min="12" max="16384" width="9" style="50"/>
  </cols>
  <sheetData>
    <row r="1" spans="1:10">
      <c r="A1" s="306" t="s">
        <v>0</v>
      </c>
      <c r="B1" s="306"/>
      <c r="C1" s="306"/>
      <c r="D1" s="306"/>
      <c r="E1" s="306"/>
      <c r="F1" s="306"/>
      <c r="G1" s="306"/>
      <c r="H1" s="306"/>
      <c r="I1" s="306"/>
      <c r="J1" s="306"/>
    </row>
    <row r="2" spans="1:10">
      <c r="A2" s="306" t="s">
        <v>1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0" ht="16.5" customHeight="1"/>
    <row r="4" spans="1:10">
      <c r="A4" s="307" t="s">
        <v>2</v>
      </c>
      <c r="B4" s="307"/>
      <c r="C4" s="307"/>
    </row>
    <row r="5" spans="1:10">
      <c r="A5" s="99"/>
      <c r="B5" s="99"/>
      <c r="C5" s="99" t="s">
        <v>524</v>
      </c>
    </row>
    <row r="6" spans="1:10" ht="8.25" customHeight="1"/>
    <row r="7" spans="1:10" s="36" customFormat="1" ht="30.75" customHeight="1">
      <c r="A7" s="308" t="s">
        <v>3</v>
      </c>
      <c r="B7" s="308" t="s">
        <v>492</v>
      </c>
      <c r="C7" s="308" t="s">
        <v>4</v>
      </c>
      <c r="D7" s="308" t="s">
        <v>5</v>
      </c>
      <c r="E7" s="308" t="s">
        <v>6</v>
      </c>
      <c r="F7" s="308" t="s">
        <v>8</v>
      </c>
      <c r="G7" s="308" t="s">
        <v>594</v>
      </c>
      <c r="H7" s="308"/>
      <c r="I7" s="308"/>
      <c r="J7" s="308"/>
    </row>
    <row r="8" spans="1:10" s="36" customFormat="1" ht="40.5" customHeight="1">
      <c r="A8" s="308"/>
      <c r="B8" s="308"/>
      <c r="C8" s="308"/>
      <c r="D8" s="308"/>
      <c r="E8" s="308"/>
      <c r="F8" s="309"/>
      <c r="G8" s="140" t="s">
        <v>632</v>
      </c>
      <c r="H8" s="141"/>
      <c r="I8" s="109"/>
      <c r="J8" s="308" t="s">
        <v>546</v>
      </c>
    </row>
    <row r="9" spans="1:10" s="36" customFormat="1" ht="40.5" customHeight="1">
      <c r="A9" s="308"/>
      <c r="B9" s="308"/>
      <c r="C9" s="308"/>
      <c r="D9" s="308"/>
      <c r="E9" s="308"/>
      <c r="F9" s="309"/>
      <c r="G9" s="67" t="s">
        <v>603</v>
      </c>
      <c r="H9" s="100" t="s">
        <v>604</v>
      </c>
      <c r="I9" s="236" t="s">
        <v>601</v>
      </c>
      <c r="J9" s="308"/>
    </row>
    <row r="10" spans="1:10" s="101" customFormat="1" ht="63">
      <c r="A10" s="11">
        <v>1</v>
      </c>
      <c r="B10" s="11" t="s">
        <v>498</v>
      </c>
      <c r="C10" s="95" t="s">
        <v>72</v>
      </c>
      <c r="D10" s="94" t="s">
        <v>73</v>
      </c>
      <c r="E10" s="94" t="s">
        <v>678</v>
      </c>
      <c r="F10" s="12">
        <v>1966500</v>
      </c>
      <c r="G10" s="12">
        <v>1966500</v>
      </c>
      <c r="H10" s="133"/>
      <c r="I10" s="133">
        <v>150</v>
      </c>
      <c r="J10" s="12"/>
    </row>
    <row r="11" spans="1:10" ht="63">
      <c r="A11" s="11">
        <v>2</v>
      </c>
      <c r="B11" s="11" t="s">
        <v>516</v>
      </c>
      <c r="C11" s="93" t="s">
        <v>376</v>
      </c>
      <c r="D11" s="94" t="s">
        <v>377</v>
      </c>
      <c r="E11" s="94" t="s">
        <v>548</v>
      </c>
      <c r="F11" s="134">
        <v>339700</v>
      </c>
      <c r="G11" s="12">
        <v>301000</v>
      </c>
      <c r="H11" s="12"/>
      <c r="I11" s="43">
        <v>140</v>
      </c>
      <c r="J11" s="12">
        <v>38700</v>
      </c>
    </row>
    <row r="12" spans="1:10" ht="63">
      <c r="A12" s="11">
        <v>3</v>
      </c>
      <c r="B12" s="11" t="s">
        <v>516</v>
      </c>
      <c r="C12" s="93" t="s">
        <v>376</v>
      </c>
      <c r="D12" s="94" t="s">
        <v>379</v>
      </c>
      <c r="E12" s="94" t="s">
        <v>548</v>
      </c>
      <c r="F12" s="134">
        <v>47400</v>
      </c>
      <c r="G12" s="12">
        <v>42000</v>
      </c>
      <c r="H12" s="12"/>
      <c r="I12" s="43">
        <v>140</v>
      </c>
      <c r="J12" s="12">
        <v>5400</v>
      </c>
    </row>
    <row r="13" spans="1:10" ht="63">
      <c r="A13" s="11">
        <v>4</v>
      </c>
      <c r="B13" s="11" t="s">
        <v>516</v>
      </c>
      <c r="C13" s="93" t="s">
        <v>376</v>
      </c>
      <c r="D13" s="94" t="s">
        <v>380</v>
      </c>
      <c r="E13" s="94" t="s">
        <v>548</v>
      </c>
      <c r="F13" s="134">
        <v>86900</v>
      </c>
      <c r="G13" s="12">
        <v>77000</v>
      </c>
      <c r="H13" s="12"/>
      <c r="I13" s="43">
        <v>140</v>
      </c>
      <c r="J13" s="12">
        <v>9900</v>
      </c>
    </row>
    <row r="14" spans="1:10" ht="63">
      <c r="A14" s="11">
        <v>5</v>
      </c>
      <c r="B14" s="11" t="s">
        <v>516</v>
      </c>
      <c r="C14" s="93" t="s">
        <v>381</v>
      </c>
      <c r="D14" s="94" t="s">
        <v>383</v>
      </c>
      <c r="E14" s="94" t="s">
        <v>548</v>
      </c>
      <c r="F14" s="134">
        <v>292300</v>
      </c>
      <c r="G14" s="12">
        <v>259000</v>
      </c>
      <c r="H14" s="18"/>
      <c r="I14" s="43">
        <v>140</v>
      </c>
      <c r="J14" s="18">
        <v>33300</v>
      </c>
    </row>
    <row r="15" spans="1:10" ht="63">
      <c r="A15" s="11">
        <v>6</v>
      </c>
      <c r="B15" s="11" t="s">
        <v>516</v>
      </c>
      <c r="C15" s="93" t="s">
        <v>376</v>
      </c>
      <c r="D15" s="94" t="s">
        <v>384</v>
      </c>
      <c r="E15" s="94" t="s">
        <v>548</v>
      </c>
      <c r="F15" s="134">
        <v>63200</v>
      </c>
      <c r="G15" s="12">
        <v>56000</v>
      </c>
      <c r="H15" s="18"/>
      <c r="I15" s="43">
        <v>140</v>
      </c>
      <c r="J15" s="12">
        <v>7200</v>
      </c>
    </row>
    <row r="16" spans="1:10" ht="63">
      <c r="A16" s="11">
        <v>7</v>
      </c>
      <c r="B16" s="11" t="s">
        <v>516</v>
      </c>
      <c r="C16" s="93" t="s">
        <v>381</v>
      </c>
      <c r="D16" s="94" t="s">
        <v>385</v>
      </c>
      <c r="E16" s="94" t="s">
        <v>548</v>
      </c>
      <c r="F16" s="134">
        <v>79000</v>
      </c>
      <c r="G16" s="12">
        <v>70000</v>
      </c>
      <c r="H16" s="18"/>
      <c r="I16" s="43">
        <v>140</v>
      </c>
      <c r="J16" s="12">
        <v>9000</v>
      </c>
    </row>
    <row r="17" spans="1:10" ht="63">
      <c r="A17" s="11">
        <v>8</v>
      </c>
      <c r="B17" s="11" t="s">
        <v>516</v>
      </c>
      <c r="C17" s="93" t="s">
        <v>381</v>
      </c>
      <c r="D17" s="94" t="s">
        <v>387</v>
      </c>
      <c r="E17" s="94" t="s">
        <v>549</v>
      </c>
      <c r="F17" s="134">
        <v>395000</v>
      </c>
      <c r="G17" s="12">
        <v>350000</v>
      </c>
      <c r="H17" s="18"/>
      <c r="I17" s="43">
        <v>140</v>
      </c>
      <c r="J17" s="12">
        <v>45000</v>
      </c>
    </row>
    <row r="18" spans="1:10" s="256" customFormat="1" ht="63">
      <c r="A18" s="11">
        <v>9</v>
      </c>
      <c r="B18" s="253" t="s">
        <v>516</v>
      </c>
      <c r="C18" s="254" t="s">
        <v>381</v>
      </c>
      <c r="D18" s="255" t="s">
        <v>388</v>
      </c>
      <c r="E18" s="255" t="s">
        <v>549</v>
      </c>
      <c r="F18" s="248">
        <f>G18+J18</f>
        <v>221200</v>
      </c>
      <c r="G18" s="247">
        <v>196000</v>
      </c>
      <c r="H18" s="247"/>
      <c r="I18" s="250">
        <v>140</v>
      </c>
      <c r="J18" s="247">
        <v>25200</v>
      </c>
    </row>
    <row r="19" spans="1:10" ht="63">
      <c r="A19" s="11">
        <v>10</v>
      </c>
      <c r="B19" s="11" t="s">
        <v>516</v>
      </c>
      <c r="C19" s="93" t="s">
        <v>381</v>
      </c>
      <c r="D19" s="94" t="s">
        <v>389</v>
      </c>
      <c r="E19" s="94" t="s">
        <v>549</v>
      </c>
      <c r="F19" s="134">
        <f t="shared" ref="F19:F30" si="0">G19+J19</f>
        <v>39500</v>
      </c>
      <c r="G19" s="12">
        <v>35000</v>
      </c>
      <c r="H19" s="12"/>
      <c r="I19" s="43">
        <v>140</v>
      </c>
      <c r="J19" s="12">
        <v>4500</v>
      </c>
    </row>
    <row r="20" spans="1:10" ht="63">
      <c r="A20" s="11">
        <v>11</v>
      </c>
      <c r="B20" s="11" t="s">
        <v>516</v>
      </c>
      <c r="C20" s="93" t="s">
        <v>381</v>
      </c>
      <c r="D20" s="94" t="s">
        <v>390</v>
      </c>
      <c r="E20" s="94" t="s">
        <v>549</v>
      </c>
      <c r="F20" s="134">
        <f t="shared" si="0"/>
        <v>118500</v>
      </c>
      <c r="G20" s="12">
        <v>105000</v>
      </c>
      <c r="H20" s="18"/>
      <c r="I20" s="43">
        <v>140</v>
      </c>
      <c r="J20" s="18">
        <v>13500</v>
      </c>
    </row>
    <row r="21" spans="1:10" ht="63">
      <c r="A21" s="11">
        <v>12</v>
      </c>
      <c r="B21" s="11" t="s">
        <v>516</v>
      </c>
      <c r="C21" s="93" t="s">
        <v>381</v>
      </c>
      <c r="D21" s="94" t="s">
        <v>391</v>
      </c>
      <c r="E21" s="94" t="s">
        <v>549</v>
      </c>
      <c r="F21" s="134">
        <f t="shared" si="0"/>
        <v>55300</v>
      </c>
      <c r="G21" s="12">
        <v>49000</v>
      </c>
      <c r="H21" s="18"/>
      <c r="I21" s="43">
        <v>140</v>
      </c>
      <c r="J21" s="18">
        <v>6300</v>
      </c>
    </row>
    <row r="22" spans="1:10" ht="63">
      <c r="A22" s="11">
        <v>13</v>
      </c>
      <c r="B22" s="11" t="s">
        <v>516</v>
      </c>
      <c r="C22" s="93" t="s">
        <v>381</v>
      </c>
      <c r="D22" s="94" t="s">
        <v>392</v>
      </c>
      <c r="E22" s="94" t="s">
        <v>548</v>
      </c>
      <c r="F22" s="134">
        <f t="shared" si="0"/>
        <v>110600</v>
      </c>
      <c r="G22" s="12">
        <v>98000</v>
      </c>
      <c r="H22" s="18"/>
      <c r="I22" s="43">
        <v>140</v>
      </c>
      <c r="J22" s="18">
        <v>12600</v>
      </c>
    </row>
    <row r="23" spans="1:10" ht="63">
      <c r="A23" s="11">
        <v>14</v>
      </c>
      <c r="B23" s="11" t="s">
        <v>516</v>
      </c>
      <c r="C23" s="93" t="s">
        <v>381</v>
      </c>
      <c r="D23" s="94" t="s">
        <v>393</v>
      </c>
      <c r="E23" s="94" t="s">
        <v>548</v>
      </c>
      <c r="F23" s="134">
        <f>G23+J23</f>
        <v>102700</v>
      </c>
      <c r="G23" s="18">
        <v>91000</v>
      </c>
      <c r="H23" s="18"/>
      <c r="I23" s="43">
        <v>140</v>
      </c>
      <c r="J23" s="18">
        <v>11700</v>
      </c>
    </row>
    <row r="24" spans="1:10" s="97" customFormat="1" ht="63">
      <c r="A24" s="11">
        <v>15</v>
      </c>
      <c r="B24" s="35" t="s">
        <v>516</v>
      </c>
      <c r="C24" s="95" t="s">
        <v>376</v>
      </c>
      <c r="D24" s="96" t="s">
        <v>394</v>
      </c>
      <c r="E24" s="94" t="s">
        <v>548</v>
      </c>
      <c r="F24" s="134">
        <f t="shared" si="0"/>
        <v>39500</v>
      </c>
      <c r="G24" s="51">
        <v>35000</v>
      </c>
      <c r="H24" s="18"/>
      <c r="I24" s="43">
        <v>140</v>
      </c>
      <c r="J24" s="18">
        <v>4500</v>
      </c>
    </row>
    <row r="25" spans="1:10" s="97" customFormat="1" ht="63">
      <c r="A25" s="11">
        <v>16</v>
      </c>
      <c r="B25" s="35" t="s">
        <v>516</v>
      </c>
      <c r="C25" s="95" t="s">
        <v>381</v>
      </c>
      <c r="D25" s="96" t="s">
        <v>455</v>
      </c>
      <c r="E25" s="94" t="s">
        <v>548</v>
      </c>
      <c r="F25" s="134">
        <f t="shared" si="0"/>
        <v>23700</v>
      </c>
      <c r="G25" s="51">
        <v>21000</v>
      </c>
      <c r="H25" s="18"/>
      <c r="I25" s="43">
        <v>140</v>
      </c>
      <c r="J25" s="18">
        <v>2700</v>
      </c>
    </row>
    <row r="26" spans="1:10" s="97" customFormat="1" ht="63">
      <c r="A26" s="11">
        <v>17</v>
      </c>
      <c r="B26" s="35" t="s">
        <v>516</v>
      </c>
      <c r="C26" s="95" t="s">
        <v>381</v>
      </c>
      <c r="D26" s="96" t="s">
        <v>395</v>
      </c>
      <c r="E26" s="94" t="s">
        <v>548</v>
      </c>
      <c r="F26" s="134">
        <f>G26+J26</f>
        <v>63200</v>
      </c>
      <c r="G26" s="51">
        <v>56000</v>
      </c>
      <c r="H26" s="18"/>
      <c r="I26" s="43">
        <v>140</v>
      </c>
      <c r="J26" s="18">
        <v>7200</v>
      </c>
    </row>
    <row r="27" spans="1:10" s="97" customFormat="1" ht="63">
      <c r="A27" s="11">
        <v>18</v>
      </c>
      <c r="B27" s="35" t="s">
        <v>516</v>
      </c>
      <c r="C27" s="95" t="s">
        <v>381</v>
      </c>
      <c r="D27" s="96" t="s">
        <v>396</v>
      </c>
      <c r="E27" s="94" t="s">
        <v>548</v>
      </c>
      <c r="F27" s="134">
        <f t="shared" si="0"/>
        <v>158000</v>
      </c>
      <c r="G27" s="51">
        <v>140000</v>
      </c>
      <c r="H27" s="18"/>
      <c r="I27" s="43">
        <v>140</v>
      </c>
      <c r="J27" s="18">
        <v>18000</v>
      </c>
    </row>
    <row r="28" spans="1:10" s="97" customFormat="1" ht="63">
      <c r="A28" s="11">
        <v>19</v>
      </c>
      <c r="B28" s="35" t="s">
        <v>516</v>
      </c>
      <c r="C28" s="95" t="s">
        <v>381</v>
      </c>
      <c r="D28" s="96" t="s">
        <v>397</v>
      </c>
      <c r="E28" s="94" t="s">
        <v>548</v>
      </c>
      <c r="F28" s="134">
        <f t="shared" si="0"/>
        <v>150100</v>
      </c>
      <c r="G28" s="51">
        <v>133000</v>
      </c>
      <c r="H28" s="18"/>
      <c r="I28" s="43">
        <v>140</v>
      </c>
      <c r="J28" s="18">
        <v>17100</v>
      </c>
    </row>
    <row r="29" spans="1:10" ht="63">
      <c r="A29" s="11">
        <v>20</v>
      </c>
      <c r="B29" s="11" t="s">
        <v>516</v>
      </c>
      <c r="C29" s="93" t="s">
        <v>376</v>
      </c>
      <c r="D29" s="94" t="s">
        <v>398</v>
      </c>
      <c r="E29" s="94" t="s">
        <v>548</v>
      </c>
      <c r="F29" s="134">
        <f t="shared" si="0"/>
        <v>63200</v>
      </c>
      <c r="G29" s="18">
        <v>56000</v>
      </c>
      <c r="H29" s="18"/>
      <c r="I29" s="43">
        <v>140</v>
      </c>
      <c r="J29" s="32">
        <v>7200</v>
      </c>
    </row>
    <row r="30" spans="1:10" ht="63">
      <c r="A30" s="11">
        <v>21</v>
      </c>
      <c r="B30" s="11" t="s">
        <v>516</v>
      </c>
      <c r="C30" s="93" t="s">
        <v>381</v>
      </c>
      <c r="D30" s="94" t="s">
        <v>399</v>
      </c>
      <c r="E30" s="94" t="s">
        <v>548</v>
      </c>
      <c r="F30" s="134">
        <f t="shared" si="0"/>
        <v>7900</v>
      </c>
      <c r="G30" s="12">
        <v>7000</v>
      </c>
      <c r="H30" s="18"/>
      <c r="I30" s="43">
        <v>140</v>
      </c>
      <c r="J30" s="18">
        <v>900</v>
      </c>
    </row>
    <row r="31" spans="1:10" ht="63">
      <c r="A31" s="11">
        <v>22</v>
      </c>
      <c r="B31" s="11" t="s">
        <v>516</v>
      </c>
      <c r="C31" s="93" t="s">
        <v>381</v>
      </c>
      <c r="D31" s="94" t="s">
        <v>401</v>
      </c>
      <c r="E31" s="94" t="s">
        <v>548</v>
      </c>
      <c r="F31" s="134">
        <f>G31+J31</f>
        <v>7900</v>
      </c>
      <c r="G31" s="12">
        <v>7000</v>
      </c>
      <c r="H31" s="18"/>
      <c r="I31" s="43">
        <v>140</v>
      </c>
      <c r="J31" s="18">
        <v>900</v>
      </c>
    </row>
    <row r="32" spans="1:10" ht="42">
      <c r="A32" s="11">
        <v>23</v>
      </c>
      <c r="B32" s="11" t="s">
        <v>514</v>
      </c>
      <c r="C32" s="93" t="s">
        <v>336</v>
      </c>
      <c r="D32" s="94" t="s">
        <v>547</v>
      </c>
      <c r="E32" s="94" t="s">
        <v>336</v>
      </c>
      <c r="F32" s="134">
        <f>H32+J32</f>
        <v>78000</v>
      </c>
      <c r="G32" s="43"/>
      <c r="H32" s="12">
        <v>18000</v>
      </c>
      <c r="I32" s="32">
        <v>30</v>
      </c>
      <c r="J32" s="12">
        <v>60000</v>
      </c>
    </row>
    <row r="33" spans="1:11" ht="42">
      <c r="A33" s="11">
        <v>24</v>
      </c>
      <c r="B33" s="11" t="s">
        <v>514</v>
      </c>
      <c r="C33" s="93" t="s">
        <v>337</v>
      </c>
      <c r="D33" s="94" t="s">
        <v>338</v>
      </c>
      <c r="E33" s="94" t="s">
        <v>336</v>
      </c>
      <c r="F33" s="134">
        <f>H33+J33</f>
        <v>117000</v>
      </c>
      <c r="G33" s="43"/>
      <c r="H33" s="12">
        <v>27000</v>
      </c>
      <c r="I33" s="32">
        <v>30</v>
      </c>
      <c r="J33" s="12">
        <v>90000</v>
      </c>
    </row>
    <row r="34" spans="1:11" ht="42">
      <c r="A34" s="11">
        <v>25</v>
      </c>
      <c r="B34" s="11" t="s">
        <v>514</v>
      </c>
      <c r="C34" s="93" t="s">
        <v>347</v>
      </c>
      <c r="D34" s="94" t="s">
        <v>348</v>
      </c>
      <c r="E34" s="94" t="s">
        <v>347</v>
      </c>
      <c r="F34" s="134">
        <f>G34+H34+J34</f>
        <v>252000</v>
      </c>
      <c r="G34" s="12">
        <v>180000</v>
      </c>
      <c r="H34" s="32"/>
      <c r="I34" s="32">
        <v>300</v>
      </c>
      <c r="J34" s="12">
        <v>72000</v>
      </c>
    </row>
    <row r="35" spans="1:11" ht="42">
      <c r="A35" s="11">
        <v>26</v>
      </c>
      <c r="B35" s="11" t="s">
        <v>514</v>
      </c>
      <c r="C35" s="93" t="s">
        <v>347</v>
      </c>
      <c r="D35" s="94" t="s">
        <v>349</v>
      </c>
      <c r="E35" s="94" t="s">
        <v>347</v>
      </c>
      <c r="F35" s="134">
        <f t="shared" ref="F35:F44" si="1">G35+H35+J35</f>
        <v>108000</v>
      </c>
      <c r="G35" s="12">
        <v>108000</v>
      </c>
      <c r="H35" s="32"/>
      <c r="I35" s="32">
        <v>180</v>
      </c>
      <c r="J35" s="32"/>
    </row>
    <row r="36" spans="1:11" ht="42">
      <c r="A36" s="11">
        <v>27</v>
      </c>
      <c r="B36" s="11" t="s">
        <v>514</v>
      </c>
      <c r="C36" s="93" t="s">
        <v>350</v>
      </c>
      <c r="D36" s="94" t="s">
        <v>351</v>
      </c>
      <c r="E36" s="94" t="s">
        <v>350</v>
      </c>
      <c r="F36" s="134">
        <f t="shared" si="1"/>
        <v>132300</v>
      </c>
      <c r="G36" s="43"/>
      <c r="H36" s="12">
        <v>44100</v>
      </c>
      <c r="I36" s="32">
        <v>30</v>
      </c>
      <c r="J36" s="12">
        <v>88200</v>
      </c>
    </row>
    <row r="37" spans="1:11" ht="42">
      <c r="A37" s="11">
        <v>28</v>
      </c>
      <c r="B37" s="11" t="s">
        <v>514</v>
      </c>
      <c r="C37" s="93" t="s">
        <v>336</v>
      </c>
      <c r="D37" s="94" t="s">
        <v>353</v>
      </c>
      <c r="E37" s="94" t="s">
        <v>354</v>
      </c>
      <c r="F37" s="134">
        <f t="shared" si="1"/>
        <v>133200</v>
      </c>
      <c r="G37" s="43"/>
      <c r="H37" s="12">
        <v>45000</v>
      </c>
      <c r="I37" s="32">
        <v>30</v>
      </c>
      <c r="J37" s="12">
        <v>88200</v>
      </c>
    </row>
    <row r="38" spans="1:11" ht="42">
      <c r="A38" s="11">
        <v>29</v>
      </c>
      <c r="B38" s="11" t="s">
        <v>514</v>
      </c>
      <c r="C38" s="93" t="s">
        <v>333</v>
      </c>
      <c r="D38" s="94" t="s">
        <v>364</v>
      </c>
      <c r="E38" s="93" t="s">
        <v>333</v>
      </c>
      <c r="F38" s="134">
        <f t="shared" si="1"/>
        <v>157500</v>
      </c>
      <c r="G38" s="12">
        <v>157500</v>
      </c>
      <c r="H38" s="32"/>
      <c r="I38" s="32"/>
      <c r="J38" s="32"/>
    </row>
    <row r="39" spans="1:11" ht="42">
      <c r="A39" s="11">
        <v>30</v>
      </c>
      <c r="B39" s="11" t="s">
        <v>514</v>
      </c>
      <c r="C39" s="93" t="s">
        <v>333</v>
      </c>
      <c r="D39" s="94" t="s">
        <v>366</v>
      </c>
      <c r="E39" s="93" t="s">
        <v>333</v>
      </c>
      <c r="F39" s="134">
        <f t="shared" si="1"/>
        <v>72000</v>
      </c>
      <c r="G39" s="12">
        <v>18000</v>
      </c>
      <c r="H39" s="32"/>
      <c r="I39" s="32"/>
      <c r="J39" s="12">
        <v>54000</v>
      </c>
    </row>
    <row r="40" spans="1:11" ht="42">
      <c r="A40" s="11">
        <v>31</v>
      </c>
      <c r="B40" s="11" t="s">
        <v>514</v>
      </c>
      <c r="C40" s="93" t="s">
        <v>347</v>
      </c>
      <c r="D40" s="94" t="s">
        <v>369</v>
      </c>
      <c r="E40" s="93" t="s">
        <v>347</v>
      </c>
      <c r="F40" s="134">
        <f t="shared" si="1"/>
        <v>70000</v>
      </c>
      <c r="G40" s="12">
        <v>45000</v>
      </c>
      <c r="H40" s="32"/>
      <c r="I40" s="32">
        <v>150</v>
      </c>
      <c r="J40" s="12">
        <v>25000</v>
      </c>
    </row>
    <row r="41" spans="1:11" ht="105">
      <c r="A41" s="11">
        <v>32</v>
      </c>
      <c r="B41" s="11" t="s">
        <v>510</v>
      </c>
      <c r="C41" s="93" t="s">
        <v>266</v>
      </c>
      <c r="D41" s="94" t="s">
        <v>267</v>
      </c>
      <c r="E41" s="94" t="s">
        <v>430</v>
      </c>
      <c r="F41" s="134">
        <f t="shared" si="1"/>
        <v>92000</v>
      </c>
      <c r="G41" s="12">
        <v>72000</v>
      </c>
      <c r="H41" s="32"/>
      <c r="I41" s="32">
        <v>200</v>
      </c>
      <c r="J41" s="12">
        <v>20000</v>
      </c>
    </row>
    <row r="42" spans="1:11" ht="84">
      <c r="A42" s="11">
        <v>33</v>
      </c>
      <c r="B42" s="11" t="s">
        <v>518</v>
      </c>
      <c r="C42" s="93" t="s">
        <v>416</v>
      </c>
      <c r="D42" s="94" t="s">
        <v>235</v>
      </c>
      <c r="E42" s="94" t="s">
        <v>417</v>
      </c>
      <c r="F42" s="134">
        <f t="shared" si="1"/>
        <v>609000</v>
      </c>
      <c r="G42" s="43"/>
      <c r="H42" s="12">
        <v>45000</v>
      </c>
      <c r="I42" s="32">
        <v>30</v>
      </c>
      <c r="J42" s="12">
        <v>564000</v>
      </c>
    </row>
    <row r="43" spans="1:11" ht="147">
      <c r="A43" s="11">
        <v>34</v>
      </c>
      <c r="B43" s="11" t="s">
        <v>511</v>
      </c>
      <c r="C43" s="93" t="s">
        <v>282</v>
      </c>
      <c r="D43" s="94" t="s">
        <v>283</v>
      </c>
      <c r="E43" s="94" t="s">
        <v>486</v>
      </c>
      <c r="F43" s="134">
        <f t="shared" si="1"/>
        <v>312010</v>
      </c>
      <c r="G43" s="12">
        <v>280000</v>
      </c>
      <c r="H43" s="32"/>
      <c r="I43" s="32">
        <v>175</v>
      </c>
      <c r="J43" s="12">
        <v>32010</v>
      </c>
    </row>
    <row r="44" spans="1:11" ht="147">
      <c r="A44" s="11">
        <v>35</v>
      </c>
      <c r="B44" s="11" t="s">
        <v>511</v>
      </c>
      <c r="C44" s="93" t="s">
        <v>285</v>
      </c>
      <c r="D44" s="94" t="s">
        <v>286</v>
      </c>
      <c r="E44" s="96" t="s">
        <v>489</v>
      </c>
      <c r="F44" s="134">
        <f t="shared" si="1"/>
        <v>447000</v>
      </c>
      <c r="G44" s="12">
        <v>350000</v>
      </c>
      <c r="H44" s="32"/>
      <c r="I44" s="32">
        <v>175</v>
      </c>
      <c r="J44" s="12">
        <v>97000</v>
      </c>
    </row>
    <row r="45" spans="1:11">
      <c r="E45" s="200" t="s">
        <v>402</v>
      </c>
      <c r="F45" s="171">
        <f>SUM(F10:F44)</f>
        <v>7011310</v>
      </c>
      <c r="G45" s="31">
        <f>SUM(G10:G44)</f>
        <v>5361000</v>
      </c>
      <c r="H45" s="39">
        <f>SUM(H10:H44)</f>
        <v>179100</v>
      </c>
      <c r="I45" s="39"/>
      <c r="J45" s="199">
        <f>SUM(J10:J44)</f>
        <v>1471210</v>
      </c>
      <c r="K45" s="50">
        <f>SUM(G45:J45)</f>
        <v>7011310</v>
      </c>
    </row>
  </sheetData>
  <sortState ref="A10:I31">
    <sortCondition ref="B10:B31"/>
  </sortState>
  <mergeCells count="11">
    <mergeCell ref="A1:J1"/>
    <mergeCell ref="A2:J2"/>
    <mergeCell ref="A4:C4"/>
    <mergeCell ref="G7:J7"/>
    <mergeCell ref="J8:J9"/>
    <mergeCell ref="A7:A9"/>
    <mergeCell ref="B7:B9"/>
    <mergeCell ref="C7:C9"/>
    <mergeCell ref="D7:D9"/>
    <mergeCell ref="E7:E9"/>
    <mergeCell ref="F7:F9"/>
  </mergeCells>
  <printOptions horizontalCentered="1"/>
  <pageMargins left="0.15748031496062992" right="0.11811023622047245" top="0.27559055118110237" bottom="0.15748031496062992" header="0.15748031496062992" footer="0.31496062992125984"/>
  <pageSetup paperSize="9" scale="90" orientation="landscape" r:id="rId1"/>
  <headerFooter>
    <oddHeader>หน้าที่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A1:K75"/>
  <sheetViews>
    <sheetView topLeftCell="A70" zoomScaleNormal="100" workbookViewId="0">
      <selection activeCell="F71" sqref="F71"/>
    </sheetView>
  </sheetViews>
  <sheetFormatPr defaultColWidth="9" defaultRowHeight="21"/>
  <cols>
    <col min="1" max="1" width="5.625" style="2" customWidth="1"/>
    <col min="2" max="2" width="9.5" style="2" customWidth="1"/>
    <col min="3" max="3" width="13.875" style="1" customWidth="1"/>
    <col min="4" max="4" width="23.25" style="1" customWidth="1"/>
    <col min="5" max="5" width="19.25" style="1" customWidth="1"/>
    <col min="6" max="6" width="15.25" style="50" customWidth="1"/>
    <col min="7" max="7" width="13.625" style="1" customWidth="1"/>
    <col min="8" max="8" width="11" style="1" customWidth="1"/>
    <col min="9" max="9" width="12.25" style="1" customWidth="1"/>
    <col min="10" max="10" width="9.625" style="1" customWidth="1"/>
    <col min="11" max="11" width="10.75" style="1" customWidth="1"/>
    <col min="12" max="16384" width="9" style="1"/>
  </cols>
  <sheetData>
    <row r="1" spans="1:11" ht="23.25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</row>
    <row r="2" spans="1:11" ht="23.25">
      <c r="A2" s="275" t="s">
        <v>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</row>
    <row r="3" spans="1:11" ht="16.5" customHeight="1"/>
    <row r="4" spans="1:11">
      <c r="A4" s="276" t="s">
        <v>2</v>
      </c>
      <c r="B4" s="276"/>
      <c r="C4" s="276"/>
    </row>
    <row r="5" spans="1:11">
      <c r="A5" s="45"/>
      <c r="B5" s="45"/>
      <c r="C5" s="45" t="s">
        <v>523</v>
      </c>
    </row>
    <row r="6" spans="1:11" ht="10.5" customHeight="1"/>
    <row r="7" spans="1:11" s="36" customFormat="1" ht="30.75" customHeight="1">
      <c r="A7" s="308" t="s">
        <v>3</v>
      </c>
      <c r="B7" s="308" t="s">
        <v>492</v>
      </c>
      <c r="C7" s="308" t="s">
        <v>4</v>
      </c>
      <c r="D7" s="308" t="s">
        <v>5</v>
      </c>
      <c r="E7" s="308" t="s">
        <v>6</v>
      </c>
      <c r="F7" s="308" t="s">
        <v>8</v>
      </c>
      <c r="G7" s="308" t="s">
        <v>594</v>
      </c>
      <c r="H7" s="308"/>
      <c r="I7" s="308"/>
      <c r="J7" s="308"/>
      <c r="K7" s="308"/>
    </row>
    <row r="8" spans="1:11" s="36" customFormat="1" ht="40.5" customHeight="1">
      <c r="A8" s="308"/>
      <c r="B8" s="308"/>
      <c r="C8" s="308"/>
      <c r="D8" s="308"/>
      <c r="E8" s="308"/>
      <c r="F8" s="309"/>
      <c r="G8" s="140" t="s">
        <v>673</v>
      </c>
      <c r="H8" s="141"/>
      <c r="I8" s="142"/>
      <c r="J8" s="109"/>
      <c r="K8" s="308" t="s">
        <v>546</v>
      </c>
    </row>
    <row r="9" spans="1:11" s="36" customFormat="1" ht="40.5" customHeight="1">
      <c r="A9" s="308"/>
      <c r="B9" s="308"/>
      <c r="C9" s="308"/>
      <c r="D9" s="308"/>
      <c r="E9" s="308"/>
      <c r="F9" s="309"/>
      <c r="G9" s="67" t="s">
        <v>592</v>
      </c>
      <c r="H9" s="100" t="s">
        <v>647</v>
      </c>
      <c r="I9" s="100" t="s">
        <v>648</v>
      </c>
      <c r="J9" s="100" t="s">
        <v>601</v>
      </c>
      <c r="K9" s="308"/>
    </row>
    <row r="10" spans="1:11" s="15" customFormat="1" ht="42">
      <c r="A10" s="33">
        <v>1</v>
      </c>
      <c r="B10" s="33" t="s">
        <v>498</v>
      </c>
      <c r="C10" s="17" t="s">
        <v>75</v>
      </c>
      <c r="D10" s="34" t="s">
        <v>76</v>
      </c>
      <c r="E10" s="34" t="s">
        <v>649</v>
      </c>
      <c r="F10" s="18">
        <v>57600</v>
      </c>
      <c r="G10" s="18">
        <v>57600</v>
      </c>
      <c r="H10" s="106"/>
      <c r="I10" s="106"/>
      <c r="J10" s="106">
        <v>160</v>
      </c>
      <c r="K10" s="18"/>
    </row>
    <row r="11" spans="1:11" s="15" customFormat="1" ht="42">
      <c r="A11" s="33">
        <v>2</v>
      </c>
      <c r="B11" s="33" t="s">
        <v>498</v>
      </c>
      <c r="C11" s="17" t="s">
        <v>75</v>
      </c>
      <c r="D11" s="34" t="s">
        <v>78</v>
      </c>
      <c r="E11" s="34" t="s">
        <v>75</v>
      </c>
      <c r="F11" s="18">
        <v>147200</v>
      </c>
      <c r="G11" s="18">
        <v>147200</v>
      </c>
      <c r="H11" s="106"/>
      <c r="I11" s="106"/>
      <c r="J11" s="106">
        <v>160</v>
      </c>
      <c r="K11" s="18"/>
    </row>
    <row r="12" spans="1:11" s="15" customFormat="1" ht="42">
      <c r="A12" s="33">
        <v>3</v>
      </c>
      <c r="B12" s="33" t="s">
        <v>498</v>
      </c>
      <c r="C12" s="17" t="s">
        <v>75</v>
      </c>
      <c r="D12" s="34" t="s">
        <v>79</v>
      </c>
      <c r="E12" s="34" t="s">
        <v>75</v>
      </c>
      <c r="F12" s="18">
        <v>1158400</v>
      </c>
      <c r="G12" s="18">
        <v>1158400</v>
      </c>
      <c r="H12" s="106"/>
      <c r="I12" s="106"/>
      <c r="J12" s="106">
        <v>160</v>
      </c>
      <c r="K12" s="18"/>
    </row>
    <row r="13" spans="1:11" s="15" customFormat="1" ht="42">
      <c r="A13" s="33">
        <v>4</v>
      </c>
      <c r="B13" s="33" t="s">
        <v>498</v>
      </c>
      <c r="C13" s="17" t="s">
        <v>75</v>
      </c>
      <c r="D13" s="34" t="s">
        <v>79</v>
      </c>
      <c r="E13" s="34" t="s">
        <v>75</v>
      </c>
      <c r="F13" s="18">
        <v>428800</v>
      </c>
      <c r="G13" s="18">
        <v>428800</v>
      </c>
      <c r="H13" s="106"/>
      <c r="I13" s="106"/>
      <c r="J13" s="106">
        <v>160</v>
      </c>
      <c r="K13" s="18"/>
    </row>
    <row r="14" spans="1:11" s="15" customFormat="1" ht="42">
      <c r="A14" s="33">
        <v>5</v>
      </c>
      <c r="B14" s="33" t="s">
        <v>498</v>
      </c>
      <c r="C14" s="17" t="s">
        <v>75</v>
      </c>
      <c r="D14" s="34" t="s">
        <v>80</v>
      </c>
      <c r="E14" s="34" t="s">
        <v>75</v>
      </c>
      <c r="F14" s="18">
        <v>1648000</v>
      </c>
      <c r="G14" s="18">
        <v>1648000</v>
      </c>
      <c r="H14" s="106"/>
      <c r="I14" s="106"/>
      <c r="J14" s="106">
        <v>160</v>
      </c>
      <c r="K14" s="18"/>
    </row>
    <row r="15" spans="1:11" s="15" customFormat="1" ht="42">
      <c r="A15" s="33">
        <v>6</v>
      </c>
      <c r="B15" s="33" t="s">
        <v>498</v>
      </c>
      <c r="C15" s="17" t="s">
        <v>75</v>
      </c>
      <c r="D15" s="34" t="s">
        <v>81</v>
      </c>
      <c r="E15" s="34" t="s">
        <v>75</v>
      </c>
      <c r="F15" s="18">
        <v>278400</v>
      </c>
      <c r="G15" s="18">
        <v>278400</v>
      </c>
      <c r="H15" s="106"/>
      <c r="I15" s="106"/>
      <c r="J15" s="106">
        <v>160</v>
      </c>
      <c r="K15" s="18"/>
    </row>
    <row r="16" spans="1:11" s="15" customFormat="1" ht="42">
      <c r="A16" s="33">
        <v>7</v>
      </c>
      <c r="B16" s="33" t="s">
        <v>498</v>
      </c>
      <c r="C16" s="17" t="s">
        <v>75</v>
      </c>
      <c r="D16" s="34" t="s">
        <v>85</v>
      </c>
      <c r="E16" s="34" t="s">
        <v>75</v>
      </c>
      <c r="F16" s="18">
        <v>1222400</v>
      </c>
      <c r="G16" s="18">
        <v>1222400</v>
      </c>
      <c r="H16" s="106"/>
      <c r="I16" s="106"/>
      <c r="J16" s="106">
        <v>160</v>
      </c>
      <c r="K16" s="18"/>
    </row>
    <row r="17" spans="1:11" s="15" customFormat="1" ht="42">
      <c r="A17" s="33">
        <v>8</v>
      </c>
      <c r="B17" s="33" t="s">
        <v>498</v>
      </c>
      <c r="C17" s="17" t="s">
        <v>75</v>
      </c>
      <c r="D17" s="34" t="s">
        <v>86</v>
      </c>
      <c r="E17" s="34" t="s">
        <v>75</v>
      </c>
      <c r="F17" s="18">
        <v>278400</v>
      </c>
      <c r="G17" s="18">
        <v>278400</v>
      </c>
      <c r="H17" s="106"/>
      <c r="I17" s="106"/>
      <c r="J17" s="106">
        <v>160</v>
      </c>
      <c r="K17" s="18"/>
    </row>
    <row r="18" spans="1:11" s="15" customFormat="1" ht="42">
      <c r="A18" s="33">
        <v>9</v>
      </c>
      <c r="B18" s="33" t="s">
        <v>498</v>
      </c>
      <c r="C18" s="17" t="s">
        <v>75</v>
      </c>
      <c r="D18" s="34" t="s">
        <v>87</v>
      </c>
      <c r="E18" s="34" t="s">
        <v>75</v>
      </c>
      <c r="F18" s="18">
        <v>947200</v>
      </c>
      <c r="G18" s="18">
        <v>947200</v>
      </c>
      <c r="H18" s="106"/>
      <c r="I18" s="106"/>
      <c r="J18" s="106">
        <v>160</v>
      </c>
      <c r="K18" s="18"/>
    </row>
    <row r="19" spans="1:11" s="15" customFormat="1" ht="42">
      <c r="A19" s="33">
        <v>10</v>
      </c>
      <c r="B19" s="33" t="s">
        <v>498</v>
      </c>
      <c r="C19" s="17" t="s">
        <v>75</v>
      </c>
      <c r="D19" s="34" t="s">
        <v>88</v>
      </c>
      <c r="E19" s="34" t="s">
        <v>75</v>
      </c>
      <c r="F19" s="18">
        <v>371200</v>
      </c>
      <c r="G19" s="18">
        <v>371200</v>
      </c>
      <c r="H19" s="106"/>
      <c r="I19" s="106"/>
      <c r="J19" s="106">
        <v>160</v>
      </c>
      <c r="K19" s="18"/>
    </row>
    <row r="20" spans="1:11" s="15" customFormat="1" ht="42">
      <c r="A20" s="33">
        <v>11</v>
      </c>
      <c r="B20" s="33" t="s">
        <v>498</v>
      </c>
      <c r="C20" s="17" t="s">
        <v>75</v>
      </c>
      <c r="D20" s="34" t="s">
        <v>89</v>
      </c>
      <c r="E20" s="34" t="s">
        <v>75</v>
      </c>
      <c r="F20" s="18">
        <v>1404800</v>
      </c>
      <c r="G20" s="18">
        <v>1404800</v>
      </c>
      <c r="H20" s="106"/>
      <c r="I20" s="106"/>
      <c r="J20" s="106">
        <v>160</v>
      </c>
      <c r="K20" s="18"/>
    </row>
    <row r="21" spans="1:11" s="15" customFormat="1" ht="42">
      <c r="A21" s="33">
        <v>12</v>
      </c>
      <c r="B21" s="33" t="s">
        <v>498</v>
      </c>
      <c r="C21" s="17" t="s">
        <v>75</v>
      </c>
      <c r="D21" s="34" t="s">
        <v>90</v>
      </c>
      <c r="E21" s="34" t="s">
        <v>75</v>
      </c>
      <c r="F21" s="18">
        <v>3324800</v>
      </c>
      <c r="G21" s="18">
        <v>3324800</v>
      </c>
      <c r="H21" s="106"/>
      <c r="I21" s="106"/>
      <c r="J21" s="106">
        <v>160</v>
      </c>
      <c r="K21" s="18"/>
    </row>
    <row r="22" spans="1:11" s="15" customFormat="1" ht="42">
      <c r="A22" s="33">
        <v>13</v>
      </c>
      <c r="B22" s="33" t="s">
        <v>498</v>
      </c>
      <c r="C22" s="17" t="s">
        <v>75</v>
      </c>
      <c r="D22" s="34" t="s">
        <v>91</v>
      </c>
      <c r="E22" s="34" t="s">
        <v>75</v>
      </c>
      <c r="F22" s="18">
        <v>345600</v>
      </c>
      <c r="G22" s="18">
        <v>345600</v>
      </c>
      <c r="H22" s="106"/>
      <c r="I22" s="106"/>
      <c r="J22" s="106">
        <v>160</v>
      </c>
      <c r="K22" s="18"/>
    </row>
    <row r="23" spans="1:11" ht="42">
      <c r="A23" s="33">
        <v>14</v>
      </c>
      <c r="B23" s="33" t="s">
        <v>498</v>
      </c>
      <c r="C23" s="17" t="s">
        <v>75</v>
      </c>
      <c r="D23" s="34" t="s">
        <v>92</v>
      </c>
      <c r="E23" s="34" t="s">
        <v>75</v>
      </c>
      <c r="F23" s="18">
        <v>9979200</v>
      </c>
      <c r="G23" s="18">
        <v>9979200</v>
      </c>
      <c r="H23" s="106"/>
      <c r="I23" s="63"/>
      <c r="J23" s="63">
        <v>160</v>
      </c>
      <c r="K23" s="18"/>
    </row>
    <row r="24" spans="1:11" ht="84">
      <c r="A24" s="33">
        <v>15</v>
      </c>
      <c r="B24" s="33" t="s">
        <v>515</v>
      </c>
      <c r="C24" s="17" t="s">
        <v>371</v>
      </c>
      <c r="D24" s="34" t="s">
        <v>422</v>
      </c>
      <c r="E24" s="34" t="s">
        <v>421</v>
      </c>
      <c r="F24" s="107">
        <f t="shared" ref="F24:F29" si="0">G24+K24</f>
        <v>2088000</v>
      </c>
      <c r="G24" s="18">
        <v>1440000</v>
      </c>
      <c r="H24" s="63"/>
      <c r="I24" s="63"/>
      <c r="J24" s="63">
        <v>120</v>
      </c>
      <c r="K24" s="18">
        <v>648000</v>
      </c>
    </row>
    <row r="25" spans="1:11" ht="75" customHeight="1">
      <c r="A25" s="33">
        <v>16</v>
      </c>
      <c r="B25" s="33" t="s">
        <v>515</v>
      </c>
      <c r="C25" s="17" t="s">
        <v>371</v>
      </c>
      <c r="D25" s="34" t="s">
        <v>422</v>
      </c>
      <c r="E25" s="34" t="s">
        <v>421</v>
      </c>
      <c r="F25" s="107">
        <f t="shared" si="0"/>
        <v>2088000</v>
      </c>
      <c r="G25" s="18">
        <v>1440000</v>
      </c>
      <c r="H25" s="63"/>
      <c r="I25" s="63"/>
      <c r="J25" s="63">
        <v>120</v>
      </c>
      <c r="K25" s="18">
        <v>648000</v>
      </c>
    </row>
    <row r="26" spans="1:11" ht="63">
      <c r="A26" s="33">
        <v>17</v>
      </c>
      <c r="B26" s="33" t="s">
        <v>516</v>
      </c>
      <c r="C26" s="17" t="s">
        <v>376</v>
      </c>
      <c r="D26" s="34" t="s">
        <v>377</v>
      </c>
      <c r="E26" s="34" t="s">
        <v>545</v>
      </c>
      <c r="F26" s="107">
        <f t="shared" si="0"/>
        <v>592200</v>
      </c>
      <c r="G26" s="18">
        <v>507600</v>
      </c>
      <c r="H26" s="51"/>
      <c r="I26" s="51"/>
      <c r="J26" s="51">
        <v>180</v>
      </c>
      <c r="K26" s="18">
        <v>84600</v>
      </c>
    </row>
    <row r="27" spans="1:11" ht="63">
      <c r="A27" s="33">
        <v>18</v>
      </c>
      <c r="B27" s="33" t="s">
        <v>516</v>
      </c>
      <c r="C27" s="17" t="s">
        <v>376</v>
      </c>
      <c r="D27" s="34" t="s">
        <v>379</v>
      </c>
      <c r="E27" s="34" t="s">
        <v>545</v>
      </c>
      <c r="F27" s="107">
        <f t="shared" si="0"/>
        <v>409500</v>
      </c>
      <c r="G27" s="18">
        <v>351000</v>
      </c>
      <c r="H27" s="51"/>
      <c r="I27" s="51"/>
      <c r="J27" s="51">
        <v>180</v>
      </c>
      <c r="K27" s="18">
        <v>58500</v>
      </c>
    </row>
    <row r="28" spans="1:11" ht="63">
      <c r="A28" s="33">
        <v>19</v>
      </c>
      <c r="B28" s="33" t="s">
        <v>516</v>
      </c>
      <c r="C28" s="17" t="s">
        <v>376</v>
      </c>
      <c r="D28" s="34" t="s">
        <v>380</v>
      </c>
      <c r="E28" s="34" t="s">
        <v>545</v>
      </c>
      <c r="F28" s="107">
        <f t="shared" si="0"/>
        <v>504000</v>
      </c>
      <c r="G28" s="18">
        <v>432000</v>
      </c>
      <c r="H28" s="51"/>
      <c r="I28" s="51"/>
      <c r="J28" s="51">
        <v>180</v>
      </c>
      <c r="K28" s="18">
        <v>72000</v>
      </c>
    </row>
    <row r="29" spans="1:11" ht="63">
      <c r="A29" s="33">
        <v>20</v>
      </c>
      <c r="B29" s="33" t="s">
        <v>516</v>
      </c>
      <c r="C29" s="17" t="s">
        <v>381</v>
      </c>
      <c r="D29" s="34" t="s">
        <v>383</v>
      </c>
      <c r="E29" s="34" t="s">
        <v>545</v>
      </c>
      <c r="F29" s="107">
        <f t="shared" si="0"/>
        <v>1171800</v>
      </c>
      <c r="G29" s="18">
        <v>1004400</v>
      </c>
      <c r="H29" s="51"/>
      <c r="I29" s="51"/>
      <c r="J29" s="51">
        <v>180</v>
      </c>
      <c r="K29" s="18">
        <v>167400</v>
      </c>
    </row>
    <row r="30" spans="1:11">
      <c r="A30" s="33">
        <v>21</v>
      </c>
    </row>
    <row r="31" spans="1:11" ht="63">
      <c r="A31" s="33">
        <v>22</v>
      </c>
      <c r="B31" s="33" t="s">
        <v>516</v>
      </c>
      <c r="C31" s="17" t="s">
        <v>376</v>
      </c>
      <c r="D31" s="34" t="s">
        <v>384</v>
      </c>
      <c r="E31" s="34" t="s">
        <v>545</v>
      </c>
      <c r="F31" s="107">
        <f t="shared" ref="F31:F48" si="1">G31+K31</f>
        <v>896400</v>
      </c>
      <c r="G31" s="18">
        <v>734400</v>
      </c>
      <c r="H31" s="51"/>
      <c r="I31" s="51"/>
      <c r="J31" s="51">
        <v>180</v>
      </c>
      <c r="K31" s="18">
        <v>162000</v>
      </c>
    </row>
    <row r="32" spans="1:11" ht="63">
      <c r="A32" s="33">
        <v>23</v>
      </c>
      <c r="B32" s="33" t="s">
        <v>516</v>
      </c>
      <c r="C32" s="17" t="s">
        <v>381</v>
      </c>
      <c r="D32" s="34" t="s">
        <v>385</v>
      </c>
      <c r="E32" s="34" t="s">
        <v>545</v>
      </c>
      <c r="F32" s="107">
        <f t="shared" si="1"/>
        <v>157500</v>
      </c>
      <c r="G32" s="18">
        <v>135000</v>
      </c>
      <c r="H32" s="51"/>
      <c r="I32" s="51"/>
      <c r="J32" s="51">
        <v>180</v>
      </c>
      <c r="K32" s="18">
        <v>22500</v>
      </c>
    </row>
    <row r="33" spans="1:11" ht="63">
      <c r="A33" s="33">
        <v>24</v>
      </c>
      <c r="B33" s="33" t="s">
        <v>516</v>
      </c>
      <c r="C33" s="17" t="s">
        <v>381</v>
      </c>
      <c r="D33" s="34" t="s">
        <v>387</v>
      </c>
      <c r="E33" s="34" t="s">
        <v>545</v>
      </c>
      <c r="F33" s="107">
        <f t="shared" si="1"/>
        <v>1688400</v>
      </c>
      <c r="G33" s="18">
        <v>1447200</v>
      </c>
      <c r="H33" s="51"/>
      <c r="I33" s="51"/>
      <c r="J33" s="51">
        <v>180</v>
      </c>
      <c r="K33" s="18">
        <v>241200</v>
      </c>
    </row>
    <row r="34" spans="1:11" s="252" customFormat="1" ht="63">
      <c r="A34" s="33">
        <v>25</v>
      </c>
      <c r="B34" s="244" t="s">
        <v>516</v>
      </c>
      <c r="C34" s="245" t="s">
        <v>381</v>
      </c>
      <c r="D34" s="246" t="s">
        <v>388</v>
      </c>
      <c r="E34" s="246" t="s">
        <v>545</v>
      </c>
      <c r="F34" s="248">
        <f t="shared" si="1"/>
        <v>667800</v>
      </c>
      <c r="G34" s="247">
        <v>572400</v>
      </c>
      <c r="H34" s="250"/>
      <c r="I34" s="250"/>
      <c r="J34" s="250">
        <v>180</v>
      </c>
      <c r="K34" s="247">
        <v>95400</v>
      </c>
    </row>
    <row r="35" spans="1:11" ht="63">
      <c r="A35" s="33">
        <v>26</v>
      </c>
      <c r="B35" s="33" t="s">
        <v>516</v>
      </c>
      <c r="C35" s="17" t="s">
        <v>381</v>
      </c>
      <c r="D35" s="34" t="s">
        <v>389</v>
      </c>
      <c r="E35" s="34" t="s">
        <v>550</v>
      </c>
      <c r="F35" s="107">
        <f t="shared" si="1"/>
        <v>151200</v>
      </c>
      <c r="G35" s="18">
        <v>129600</v>
      </c>
      <c r="H35" s="51"/>
      <c r="I35" s="51"/>
      <c r="J35" s="51">
        <v>180</v>
      </c>
      <c r="K35" s="18">
        <v>21600</v>
      </c>
    </row>
    <row r="36" spans="1:11" ht="63">
      <c r="A36" s="33">
        <v>27</v>
      </c>
      <c r="B36" s="33" t="s">
        <v>516</v>
      </c>
      <c r="C36" s="17" t="s">
        <v>381</v>
      </c>
      <c r="D36" s="34" t="s">
        <v>390</v>
      </c>
      <c r="E36" s="34" t="s">
        <v>550</v>
      </c>
      <c r="F36" s="107">
        <f t="shared" si="1"/>
        <v>636300</v>
      </c>
      <c r="G36" s="18">
        <v>545400</v>
      </c>
      <c r="H36" s="51"/>
      <c r="I36" s="51"/>
      <c r="J36" s="51">
        <v>180</v>
      </c>
      <c r="K36" s="18">
        <v>90900</v>
      </c>
    </row>
    <row r="37" spans="1:11" ht="63">
      <c r="A37" s="33">
        <v>28</v>
      </c>
      <c r="B37" s="33" t="s">
        <v>516</v>
      </c>
      <c r="C37" s="17" t="s">
        <v>381</v>
      </c>
      <c r="D37" s="34" t="s">
        <v>391</v>
      </c>
      <c r="E37" s="34" t="s">
        <v>550</v>
      </c>
      <c r="F37" s="107">
        <f t="shared" si="1"/>
        <v>308700</v>
      </c>
      <c r="G37" s="18">
        <v>264600</v>
      </c>
      <c r="H37" s="51"/>
      <c r="I37" s="51"/>
      <c r="J37" s="51">
        <v>180</v>
      </c>
      <c r="K37" s="18">
        <v>44100</v>
      </c>
    </row>
    <row r="38" spans="1:11" ht="63">
      <c r="A38" s="33">
        <v>29</v>
      </c>
      <c r="B38" s="33" t="s">
        <v>516</v>
      </c>
      <c r="C38" s="17" t="s">
        <v>381</v>
      </c>
      <c r="D38" s="34" t="s">
        <v>392</v>
      </c>
      <c r="E38" s="34" t="s">
        <v>550</v>
      </c>
      <c r="F38" s="107">
        <f t="shared" si="1"/>
        <v>447300</v>
      </c>
      <c r="G38" s="18">
        <v>383400</v>
      </c>
      <c r="H38" s="51"/>
      <c r="I38" s="51"/>
      <c r="J38" s="51">
        <v>180</v>
      </c>
      <c r="K38" s="18">
        <v>63900</v>
      </c>
    </row>
    <row r="39" spans="1:11" ht="63">
      <c r="A39" s="33">
        <v>30</v>
      </c>
      <c r="B39" s="33" t="s">
        <v>516</v>
      </c>
      <c r="C39" s="17" t="s">
        <v>381</v>
      </c>
      <c r="D39" s="34" t="s">
        <v>393</v>
      </c>
      <c r="E39" s="34" t="s">
        <v>550</v>
      </c>
      <c r="F39" s="107">
        <f t="shared" si="1"/>
        <v>963900</v>
      </c>
      <c r="G39" s="18">
        <v>826200</v>
      </c>
      <c r="H39" s="51"/>
      <c r="I39" s="51"/>
      <c r="J39" s="51">
        <v>180</v>
      </c>
      <c r="K39" s="18">
        <v>137700</v>
      </c>
    </row>
    <row r="40" spans="1:11" ht="63">
      <c r="A40" s="33">
        <v>31</v>
      </c>
      <c r="B40" s="33" t="s">
        <v>516</v>
      </c>
      <c r="C40" s="17" t="s">
        <v>376</v>
      </c>
      <c r="D40" s="34" t="s">
        <v>394</v>
      </c>
      <c r="E40" s="34" t="s">
        <v>550</v>
      </c>
      <c r="F40" s="107">
        <f t="shared" si="1"/>
        <v>170100</v>
      </c>
      <c r="G40" s="18">
        <v>145800</v>
      </c>
      <c r="H40" s="51"/>
      <c r="I40" s="51"/>
      <c r="J40" s="51">
        <v>180</v>
      </c>
      <c r="K40" s="18">
        <v>24300</v>
      </c>
    </row>
    <row r="41" spans="1:11" ht="63">
      <c r="A41" s="33">
        <v>32</v>
      </c>
      <c r="B41" s="33" t="s">
        <v>516</v>
      </c>
      <c r="C41" s="17" t="s">
        <v>381</v>
      </c>
      <c r="D41" s="34" t="s">
        <v>455</v>
      </c>
      <c r="E41" s="34" t="s">
        <v>550</v>
      </c>
      <c r="F41" s="107">
        <f t="shared" si="1"/>
        <v>264600</v>
      </c>
      <c r="G41" s="18">
        <v>226800</v>
      </c>
      <c r="H41" s="51"/>
      <c r="I41" s="51"/>
      <c r="J41" s="51">
        <v>180</v>
      </c>
      <c r="K41" s="18">
        <v>37800</v>
      </c>
    </row>
    <row r="42" spans="1:11" s="26" customFormat="1" ht="63">
      <c r="A42" s="33">
        <v>33</v>
      </c>
      <c r="B42" s="33" t="s">
        <v>516</v>
      </c>
      <c r="C42" s="17" t="s">
        <v>381</v>
      </c>
      <c r="D42" s="34" t="s">
        <v>395</v>
      </c>
      <c r="E42" s="34" t="s">
        <v>550</v>
      </c>
      <c r="F42" s="107">
        <f t="shared" si="1"/>
        <v>705600</v>
      </c>
      <c r="G42" s="18">
        <v>604800</v>
      </c>
      <c r="H42" s="51"/>
      <c r="I42" s="51"/>
      <c r="J42" s="51">
        <v>180</v>
      </c>
      <c r="K42" s="51">
        <v>100800</v>
      </c>
    </row>
    <row r="43" spans="1:11" ht="63">
      <c r="A43" s="33">
        <v>34</v>
      </c>
      <c r="B43" s="33" t="s">
        <v>516</v>
      </c>
      <c r="C43" s="17" t="s">
        <v>381</v>
      </c>
      <c r="D43" s="34" t="s">
        <v>396</v>
      </c>
      <c r="E43" s="34" t="s">
        <v>550</v>
      </c>
      <c r="F43" s="107">
        <f t="shared" si="1"/>
        <v>459900</v>
      </c>
      <c r="G43" s="18">
        <v>394200</v>
      </c>
      <c r="H43" s="51"/>
      <c r="I43" s="51"/>
      <c r="J43" s="51">
        <v>180</v>
      </c>
      <c r="K43" s="63">
        <v>65700</v>
      </c>
    </row>
    <row r="44" spans="1:11" ht="63">
      <c r="A44" s="33">
        <v>35</v>
      </c>
      <c r="B44" s="33" t="s">
        <v>516</v>
      </c>
      <c r="C44" s="17" t="s">
        <v>381</v>
      </c>
      <c r="D44" s="34" t="s">
        <v>397</v>
      </c>
      <c r="E44" s="34" t="s">
        <v>550</v>
      </c>
      <c r="F44" s="107">
        <f t="shared" si="1"/>
        <v>510300</v>
      </c>
      <c r="G44" s="18">
        <v>437400</v>
      </c>
      <c r="H44" s="51"/>
      <c r="I44" s="51"/>
      <c r="J44" s="51">
        <v>180</v>
      </c>
      <c r="K44" s="51">
        <v>72900</v>
      </c>
    </row>
    <row r="45" spans="1:11" ht="63">
      <c r="A45" s="33">
        <v>36</v>
      </c>
      <c r="B45" s="33" t="s">
        <v>516</v>
      </c>
      <c r="C45" s="17" t="s">
        <v>376</v>
      </c>
      <c r="D45" s="34" t="s">
        <v>398</v>
      </c>
      <c r="E45" s="34" t="s">
        <v>550</v>
      </c>
      <c r="F45" s="107">
        <f t="shared" si="1"/>
        <v>686700</v>
      </c>
      <c r="G45" s="18">
        <v>588600</v>
      </c>
      <c r="H45" s="51"/>
      <c r="I45" s="51"/>
      <c r="J45" s="51">
        <v>180</v>
      </c>
      <c r="K45" s="63">
        <v>98100</v>
      </c>
    </row>
    <row r="46" spans="1:11" ht="63">
      <c r="A46" s="33">
        <v>37</v>
      </c>
      <c r="B46" s="33" t="s">
        <v>516</v>
      </c>
      <c r="C46" s="17" t="s">
        <v>381</v>
      </c>
      <c r="D46" s="34" t="s">
        <v>399</v>
      </c>
      <c r="E46" s="34" t="s">
        <v>550</v>
      </c>
      <c r="F46" s="107">
        <f t="shared" si="1"/>
        <v>264600</v>
      </c>
      <c r="G46" s="18">
        <v>226800</v>
      </c>
      <c r="H46" s="51"/>
      <c r="I46" s="51"/>
      <c r="J46" s="51">
        <v>180</v>
      </c>
      <c r="K46" s="63">
        <v>37800</v>
      </c>
    </row>
    <row r="47" spans="1:11" ht="63">
      <c r="A47" s="33">
        <v>38</v>
      </c>
      <c r="B47" s="33" t="s">
        <v>516</v>
      </c>
      <c r="C47" s="17" t="s">
        <v>381</v>
      </c>
      <c r="D47" s="34" t="s">
        <v>400</v>
      </c>
      <c r="E47" s="34" t="s">
        <v>550</v>
      </c>
      <c r="F47" s="107">
        <f t="shared" si="1"/>
        <v>48700</v>
      </c>
      <c r="G47" s="18">
        <v>40600</v>
      </c>
      <c r="H47" s="51"/>
      <c r="I47" s="51"/>
      <c r="J47" s="51">
        <v>180</v>
      </c>
      <c r="K47" s="63">
        <v>8100</v>
      </c>
    </row>
    <row r="48" spans="1:11" ht="63">
      <c r="A48" s="33">
        <v>39</v>
      </c>
      <c r="B48" s="33" t="s">
        <v>516</v>
      </c>
      <c r="C48" s="17" t="s">
        <v>381</v>
      </c>
      <c r="D48" s="34" t="s">
        <v>401</v>
      </c>
      <c r="E48" s="34" t="s">
        <v>550</v>
      </c>
      <c r="F48" s="107">
        <f t="shared" si="1"/>
        <v>37800</v>
      </c>
      <c r="G48" s="18">
        <v>32400</v>
      </c>
      <c r="H48" s="51"/>
      <c r="I48" s="51"/>
      <c r="J48" s="51">
        <v>180</v>
      </c>
      <c r="K48" s="63">
        <v>5400</v>
      </c>
    </row>
    <row r="49" spans="1:11" ht="63">
      <c r="A49" s="33">
        <v>40</v>
      </c>
      <c r="B49" s="33" t="s">
        <v>514</v>
      </c>
      <c r="C49" s="17" t="s">
        <v>341</v>
      </c>
      <c r="D49" s="34" t="s">
        <v>342</v>
      </c>
      <c r="E49" s="34" t="s">
        <v>343</v>
      </c>
      <c r="F49" s="18">
        <v>76000</v>
      </c>
      <c r="G49" s="188"/>
      <c r="H49" s="18">
        <v>40000</v>
      </c>
      <c r="I49" s="63"/>
      <c r="J49" s="63">
        <v>40</v>
      </c>
      <c r="K49" s="18">
        <v>36000</v>
      </c>
    </row>
    <row r="50" spans="1:11" ht="42">
      <c r="A50" s="33">
        <v>41</v>
      </c>
      <c r="B50" s="33" t="s">
        <v>514</v>
      </c>
      <c r="C50" s="17" t="s">
        <v>344</v>
      </c>
      <c r="D50" s="34" t="s">
        <v>345</v>
      </c>
      <c r="E50" s="34" t="s">
        <v>75</v>
      </c>
      <c r="F50" s="18">
        <v>72000</v>
      </c>
      <c r="G50" s="18">
        <v>72000</v>
      </c>
      <c r="H50" s="63"/>
      <c r="I50" s="63"/>
      <c r="J50" s="63">
        <v>120</v>
      </c>
      <c r="K50" s="18"/>
    </row>
    <row r="51" spans="1:11" ht="42">
      <c r="A51" s="33">
        <v>42</v>
      </c>
      <c r="B51" s="33" t="s">
        <v>514</v>
      </c>
      <c r="C51" s="17" t="s">
        <v>75</v>
      </c>
      <c r="D51" s="34" t="s">
        <v>346</v>
      </c>
      <c r="E51" s="34" t="s">
        <v>343</v>
      </c>
      <c r="F51" s="18">
        <v>108000</v>
      </c>
      <c r="G51" s="18">
        <v>108000</v>
      </c>
      <c r="H51" s="63"/>
      <c r="I51" s="63"/>
      <c r="J51" s="63">
        <v>180</v>
      </c>
      <c r="K51" s="18" t="s">
        <v>407</v>
      </c>
    </row>
    <row r="52" spans="1:11" ht="42">
      <c r="A52" s="33">
        <v>43</v>
      </c>
      <c r="B52" s="33" t="s">
        <v>514</v>
      </c>
      <c r="C52" s="17" t="s">
        <v>343</v>
      </c>
      <c r="D52" s="34" t="s">
        <v>352</v>
      </c>
      <c r="E52" s="34" t="s">
        <v>343</v>
      </c>
      <c r="F52" s="18">
        <v>108000</v>
      </c>
      <c r="G52" s="18">
        <v>108000</v>
      </c>
      <c r="H52" s="63"/>
      <c r="I52" s="63"/>
      <c r="J52" s="63">
        <v>180</v>
      </c>
      <c r="K52" s="18" t="s">
        <v>407</v>
      </c>
    </row>
    <row r="53" spans="1:11" ht="42">
      <c r="A53" s="33">
        <v>44</v>
      </c>
      <c r="B53" s="33" t="s">
        <v>514</v>
      </c>
      <c r="C53" s="17" t="s">
        <v>325</v>
      </c>
      <c r="D53" s="34" t="s">
        <v>326</v>
      </c>
      <c r="E53" s="34" t="s">
        <v>343</v>
      </c>
      <c r="F53" s="18">
        <v>168000</v>
      </c>
      <c r="G53" s="18">
        <v>168000</v>
      </c>
      <c r="H53" s="63"/>
      <c r="I53" s="63"/>
      <c r="J53" s="63">
        <v>200</v>
      </c>
      <c r="K53" s="18"/>
    </row>
    <row r="54" spans="1:11" ht="42">
      <c r="A54" s="33">
        <v>45</v>
      </c>
      <c r="B54" s="33" t="s">
        <v>514</v>
      </c>
      <c r="C54" s="17" t="s">
        <v>343</v>
      </c>
      <c r="D54" s="34" t="s">
        <v>355</v>
      </c>
      <c r="E54" s="34" t="s">
        <v>343</v>
      </c>
      <c r="F54" s="18">
        <v>108000</v>
      </c>
      <c r="G54" s="18">
        <v>108000</v>
      </c>
      <c r="H54" s="63"/>
      <c r="I54" s="63"/>
      <c r="J54" s="63">
        <v>180</v>
      </c>
      <c r="K54" s="18" t="s">
        <v>407</v>
      </c>
    </row>
    <row r="55" spans="1:11" ht="42">
      <c r="A55" s="33">
        <v>46</v>
      </c>
      <c r="B55" s="33" t="s">
        <v>514</v>
      </c>
      <c r="C55" s="17" t="s">
        <v>343</v>
      </c>
      <c r="D55" s="34" t="s">
        <v>646</v>
      </c>
      <c r="E55" s="34" t="s">
        <v>343</v>
      </c>
      <c r="F55" s="18">
        <v>108000</v>
      </c>
      <c r="G55" s="18">
        <v>108000</v>
      </c>
      <c r="H55" s="63"/>
      <c r="I55" s="63"/>
      <c r="J55" s="63">
        <v>180</v>
      </c>
      <c r="K55" s="18" t="s">
        <v>407</v>
      </c>
    </row>
    <row r="56" spans="1:11" ht="42">
      <c r="A56" s="33">
        <v>47</v>
      </c>
      <c r="B56" s="33" t="s">
        <v>514</v>
      </c>
      <c r="C56" s="17" t="s">
        <v>343</v>
      </c>
      <c r="D56" s="34" t="s">
        <v>357</v>
      </c>
      <c r="E56" s="34" t="s">
        <v>343</v>
      </c>
      <c r="F56" s="18">
        <v>108000</v>
      </c>
      <c r="G56" s="18">
        <v>108000</v>
      </c>
      <c r="H56" s="63"/>
      <c r="I56" s="63"/>
      <c r="J56" s="63">
        <v>180</v>
      </c>
      <c r="K56" s="18" t="s">
        <v>407</v>
      </c>
    </row>
    <row r="57" spans="1:11" ht="42">
      <c r="A57" s="33">
        <v>48</v>
      </c>
      <c r="B57" s="33" t="s">
        <v>514</v>
      </c>
      <c r="C57" s="17" t="s">
        <v>358</v>
      </c>
      <c r="D57" s="34" t="s">
        <v>359</v>
      </c>
      <c r="E57" s="57" t="s">
        <v>360</v>
      </c>
      <c r="F57" s="51">
        <v>66000</v>
      </c>
      <c r="G57" s="188"/>
      <c r="H57" s="18">
        <v>30000</v>
      </c>
      <c r="I57" s="63"/>
      <c r="J57" s="63">
        <v>30</v>
      </c>
      <c r="K57" s="18">
        <v>36000</v>
      </c>
    </row>
    <row r="58" spans="1:11" ht="42">
      <c r="A58" s="33">
        <v>49</v>
      </c>
      <c r="B58" s="33" t="s">
        <v>514</v>
      </c>
      <c r="C58" s="17" t="s">
        <v>343</v>
      </c>
      <c r="D58" s="34" t="s">
        <v>362</v>
      </c>
      <c r="E58" s="34" t="s">
        <v>343</v>
      </c>
      <c r="F58" s="18">
        <v>90000</v>
      </c>
      <c r="G58" s="18">
        <v>90000</v>
      </c>
      <c r="H58" s="63"/>
      <c r="I58" s="63"/>
      <c r="J58" s="63">
        <v>180</v>
      </c>
      <c r="K58" s="18" t="s">
        <v>407</v>
      </c>
    </row>
    <row r="59" spans="1:11" ht="42">
      <c r="A59" s="33">
        <v>50</v>
      </c>
      <c r="B59" s="33" t="s">
        <v>514</v>
      </c>
      <c r="C59" s="17" t="s">
        <v>343</v>
      </c>
      <c r="D59" s="34" t="s">
        <v>367</v>
      </c>
      <c r="E59" s="34" t="s">
        <v>343</v>
      </c>
      <c r="F59" s="18">
        <v>144000</v>
      </c>
      <c r="G59" s="18">
        <v>144000</v>
      </c>
      <c r="H59" s="63"/>
      <c r="I59" s="63"/>
      <c r="J59" s="63">
        <v>180</v>
      </c>
      <c r="K59" s="18" t="s">
        <v>407</v>
      </c>
    </row>
    <row r="60" spans="1:11" ht="42">
      <c r="A60" s="33">
        <v>51</v>
      </c>
      <c r="B60" s="33" t="s">
        <v>514</v>
      </c>
      <c r="C60" s="17" t="s">
        <v>343</v>
      </c>
      <c r="D60" s="34" t="s">
        <v>368</v>
      </c>
      <c r="E60" s="34" t="s">
        <v>343</v>
      </c>
      <c r="F60" s="18">
        <v>126000</v>
      </c>
      <c r="G60" s="18">
        <v>126000</v>
      </c>
      <c r="H60" s="63"/>
      <c r="I60" s="63"/>
      <c r="J60" s="63">
        <v>180</v>
      </c>
      <c r="K60" s="18" t="s">
        <v>407</v>
      </c>
    </row>
    <row r="61" spans="1:11" ht="42">
      <c r="A61" s="33">
        <v>52</v>
      </c>
      <c r="B61" s="33" t="s">
        <v>514</v>
      </c>
      <c r="C61" s="17" t="s">
        <v>343</v>
      </c>
      <c r="D61" s="34" t="s">
        <v>370</v>
      </c>
      <c r="E61" s="34" t="s">
        <v>343</v>
      </c>
      <c r="F61" s="18">
        <v>108000</v>
      </c>
      <c r="G61" s="18">
        <v>108000</v>
      </c>
      <c r="H61" s="63"/>
      <c r="I61" s="63"/>
      <c r="J61" s="63">
        <v>180</v>
      </c>
      <c r="K61" s="18" t="s">
        <v>407</v>
      </c>
    </row>
    <row r="62" spans="1:11" ht="42">
      <c r="A62" s="33">
        <v>53</v>
      </c>
      <c r="B62" s="33" t="s">
        <v>514</v>
      </c>
      <c r="C62" s="17" t="s">
        <v>327</v>
      </c>
      <c r="D62" s="34" t="s">
        <v>361</v>
      </c>
      <c r="E62" s="34" t="s">
        <v>343</v>
      </c>
      <c r="F62" s="18">
        <v>90000</v>
      </c>
      <c r="G62" s="18">
        <v>90000</v>
      </c>
      <c r="H62" s="63"/>
      <c r="I62" s="188"/>
      <c r="J62" s="63">
        <v>180</v>
      </c>
      <c r="K62" s="18" t="s">
        <v>407</v>
      </c>
    </row>
    <row r="63" spans="1:11" ht="105">
      <c r="A63" s="33">
        <v>54</v>
      </c>
      <c r="B63" s="33" t="s">
        <v>502</v>
      </c>
      <c r="C63" s="17" t="s">
        <v>190</v>
      </c>
      <c r="D63" s="34" t="s">
        <v>191</v>
      </c>
      <c r="E63" s="34" t="s">
        <v>463</v>
      </c>
      <c r="F63" s="51">
        <v>75000</v>
      </c>
      <c r="G63" s="18">
        <v>60000</v>
      </c>
      <c r="H63" s="63"/>
      <c r="I63" s="188"/>
      <c r="J63" s="63">
        <v>200</v>
      </c>
      <c r="K63" s="18">
        <v>15000</v>
      </c>
    </row>
    <row r="64" spans="1:11" ht="63">
      <c r="A64" s="33">
        <v>55</v>
      </c>
      <c r="B64" s="33" t="s">
        <v>510</v>
      </c>
      <c r="C64" s="17" t="s">
        <v>264</v>
      </c>
      <c r="D64" s="34" t="s">
        <v>265</v>
      </c>
      <c r="E64" s="34" t="s">
        <v>429</v>
      </c>
      <c r="F64" s="51">
        <f>G64+K64</f>
        <v>80000</v>
      </c>
      <c r="G64" s="18">
        <v>60000</v>
      </c>
      <c r="H64" s="63"/>
      <c r="I64" s="63"/>
      <c r="J64" s="63">
        <v>200</v>
      </c>
      <c r="K64" s="18">
        <v>20000</v>
      </c>
    </row>
    <row r="65" spans="1:11" s="21" customFormat="1" ht="75.75" customHeight="1">
      <c r="A65" s="33">
        <v>56</v>
      </c>
      <c r="B65" s="33" t="s">
        <v>510</v>
      </c>
      <c r="C65" s="17" t="s">
        <v>269</v>
      </c>
      <c r="D65" s="34" t="s">
        <v>270</v>
      </c>
      <c r="E65" s="34" t="s">
        <v>436</v>
      </c>
      <c r="F65" s="51">
        <f>G65+K65</f>
        <v>88000</v>
      </c>
      <c r="G65" s="18">
        <v>60000</v>
      </c>
      <c r="H65" s="63"/>
      <c r="I65" s="63"/>
      <c r="J65" s="63">
        <v>200</v>
      </c>
      <c r="K65" s="18">
        <v>28000</v>
      </c>
    </row>
    <row r="66" spans="1:11" ht="84">
      <c r="A66" s="33">
        <v>57</v>
      </c>
      <c r="B66" s="33" t="s">
        <v>510</v>
      </c>
      <c r="C66" s="17" t="s">
        <v>277</v>
      </c>
      <c r="D66" s="34" t="s">
        <v>278</v>
      </c>
      <c r="E66" s="34" t="s">
        <v>433</v>
      </c>
      <c r="F66" s="51">
        <f>G66+K66</f>
        <v>80000</v>
      </c>
      <c r="G66" s="18">
        <v>60000</v>
      </c>
      <c r="H66" s="63"/>
      <c r="I66" s="63"/>
      <c r="J66" s="63">
        <v>200</v>
      </c>
      <c r="K66" s="51">
        <v>20000</v>
      </c>
    </row>
    <row r="67" spans="1:11" s="15" customFormat="1" ht="135" customHeight="1">
      <c r="A67" s="33">
        <v>58</v>
      </c>
      <c r="B67" s="33" t="s">
        <v>496</v>
      </c>
      <c r="C67" s="17" t="s">
        <v>57</v>
      </c>
      <c r="D67" s="34" t="s">
        <v>58</v>
      </c>
      <c r="E67" s="34" t="s">
        <v>454</v>
      </c>
      <c r="F67" s="51">
        <f>G67+K67</f>
        <v>323350</v>
      </c>
      <c r="G67" s="18">
        <v>253750</v>
      </c>
      <c r="H67" s="106"/>
      <c r="I67" s="106"/>
      <c r="J67" s="106"/>
      <c r="K67" s="18">
        <v>69600</v>
      </c>
    </row>
    <row r="68" spans="1:11" ht="84">
      <c r="A68" s="33">
        <v>59</v>
      </c>
      <c r="B68" s="33" t="s">
        <v>505</v>
      </c>
      <c r="C68" s="17" t="s">
        <v>211</v>
      </c>
      <c r="D68" s="34" t="s">
        <v>212</v>
      </c>
      <c r="E68" s="34" t="s">
        <v>406</v>
      </c>
      <c r="F68" s="18">
        <v>1641000</v>
      </c>
      <c r="G68" s="188"/>
      <c r="H68" s="63"/>
      <c r="I68" s="79">
        <v>1641000</v>
      </c>
      <c r="J68" s="63">
        <v>150</v>
      </c>
      <c r="K68" s="18" t="s">
        <v>407</v>
      </c>
    </row>
    <row r="69" spans="1:11" s="36" customFormat="1" ht="126">
      <c r="A69" s="33">
        <v>60</v>
      </c>
      <c r="B69" s="33" t="s">
        <v>511</v>
      </c>
      <c r="C69" s="17" t="s">
        <v>282</v>
      </c>
      <c r="D69" s="34" t="s">
        <v>283</v>
      </c>
      <c r="E69" s="34" t="s">
        <v>487</v>
      </c>
      <c r="F69" s="51">
        <f>G69+K69</f>
        <v>288010</v>
      </c>
      <c r="G69" s="18">
        <v>256000</v>
      </c>
      <c r="H69" s="63"/>
      <c r="I69" s="63"/>
      <c r="J69" s="63">
        <v>160</v>
      </c>
      <c r="K69" s="18">
        <v>32010</v>
      </c>
    </row>
    <row r="70" spans="1:11" s="36" customFormat="1" ht="126">
      <c r="A70" s="33">
        <v>61</v>
      </c>
      <c r="B70" s="33" t="s">
        <v>511</v>
      </c>
      <c r="C70" s="17" t="s">
        <v>285</v>
      </c>
      <c r="D70" s="34" t="s">
        <v>286</v>
      </c>
      <c r="E70" s="34" t="s">
        <v>488</v>
      </c>
      <c r="F70" s="51">
        <f>G70+K70</f>
        <v>417000</v>
      </c>
      <c r="G70" s="18">
        <v>320000</v>
      </c>
      <c r="H70" s="63"/>
      <c r="I70" s="63"/>
      <c r="J70" s="63">
        <v>160</v>
      </c>
      <c r="K70" s="18">
        <v>97000</v>
      </c>
    </row>
    <row r="71" spans="1:11">
      <c r="E71" s="201" t="s">
        <v>402</v>
      </c>
      <c r="F71" s="180">
        <f>SUM(F10:F70)</f>
        <v>41983660</v>
      </c>
      <c r="G71" s="31">
        <f>SUM(G10:G70)</f>
        <v>36910350</v>
      </c>
      <c r="H71" s="39">
        <f>SUM(H10:H70)</f>
        <v>70000</v>
      </c>
      <c r="I71" s="39">
        <f>SUM(I10:I70)</f>
        <v>1641000</v>
      </c>
      <c r="J71" s="39"/>
      <c r="K71" s="39">
        <f>SUM(K10:K70)</f>
        <v>3362310</v>
      </c>
    </row>
    <row r="72" spans="1:11">
      <c r="H72" s="50"/>
      <c r="I72" s="50"/>
      <c r="J72" s="50"/>
      <c r="K72" s="50"/>
    </row>
    <row r="73" spans="1:11">
      <c r="H73" s="50"/>
      <c r="I73" s="50"/>
      <c r="J73" s="50"/>
      <c r="K73" s="50"/>
    </row>
    <row r="74" spans="1:11">
      <c r="H74" s="50"/>
      <c r="I74" s="50"/>
      <c r="J74" s="50"/>
      <c r="K74" s="50"/>
    </row>
    <row r="75" spans="1:11">
      <c r="H75" s="50"/>
      <c r="I75" s="50"/>
      <c r="J75" s="50"/>
      <c r="K75" s="50"/>
    </row>
  </sheetData>
  <sortState ref="A10:I69">
    <sortCondition ref="B10:B69"/>
  </sortState>
  <mergeCells count="11">
    <mergeCell ref="A1:K1"/>
    <mergeCell ref="A2:K2"/>
    <mergeCell ref="A4:C4"/>
    <mergeCell ref="G7:K7"/>
    <mergeCell ref="K8:K9"/>
    <mergeCell ref="A7:A9"/>
    <mergeCell ref="B7:B9"/>
    <mergeCell ref="C7:C9"/>
    <mergeCell ref="D7:D9"/>
    <mergeCell ref="E7:E9"/>
    <mergeCell ref="F7:F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FFFF00"/>
  </sheetPr>
  <dimension ref="A1:O68"/>
  <sheetViews>
    <sheetView workbookViewId="0">
      <selection activeCell="M22" sqref="M22"/>
    </sheetView>
  </sheetViews>
  <sheetFormatPr defaultColWidth="9" defaultRowHeight="21"/>
  <cols>
    <col min="1" max="1" width="4.75" style="58" customWidth="1"/>
    <col min="2" max="2" width="9.25" style="58" customWidth="1"/>
    <col min="3" max="3" width="13.625" style="36" customWidth="1"/>
    <col min="4" max="4" width="16.5" style="36" customWidth="1"/>
    <col min="5" max="5" width="16.75" style="36" customWidth="1"/>
    <col min="6" max="6" width="11.5" style="36" customWidth="1"/>
    <col min="7" max="7" width="8.375" style="36" customWidth="1"/>
    <col min="8" max="8" width="9.25" style="64" customWidth="1"/>
    <col min="9" max="9" width="11.125" style="97" customWidth="1"/>
    <col min="10" max="10" width="10.625" style="97" customWidth="1"/>
    <col min="11" max="11" width="9.625" style="103" customWidth="1"/>
    <col min="12" max="12" width="6.5" style="103" customWidth="1"/>
    <col min="13" max="13" width="8" style="64" customWidth="1"/>
    <col min="14" max="14" width="6.875" style="103" customWidth="1"/>
    <col min="15" max="15" width="7.625" style="61" customWidth="1"/>
    <col min="16" max="16384" width="9" style="36"/>
  </cols>
  <sheetData>
    <row r="1" spans="1:15" ht="23.25">
      <c r="A1" s="314" t="s">
        <v>0</v>
      </c>
      <c r="B1" s="314"/>
      <c r="C1" s="314"/>
      <c r="D1" s="314"/>
      <c r="E1" s="314"/>
      <c r="F1" s="314"/>
      <c r="G1" s="314"/>
      <c r="H1" s="314"/>
      <c r="I1" s="314"/>
      <c r="J1" s="314"/>
      <c r="K1" s="314"/>
      <c r="L1" s="314"/>
      <c r="M1" s="314"/>
      <c r="N1" s="314"/>
      <c r="O1" s="314"/>
    </row>
    <row r="2" spans="1:15" ht="23.25">
      <c r="A2" s="314" t="s">
        <v>1</v>
      </c>
      <c r="B2" s="314"/>
      <c r="C2" s="314"/>
      <c r="D2" s="314"/>
      <c r="E2" s="314"/>
      <c r="F2" s="314"/>
      <c r="G2" s="314"/>
      <c r="H2" s="314"/>
      <c r="I2" s="314"/>
      <c r="J2" s="314"/>
      <c r="K2" s="314"/>
      <c r="L2" s="314"/>
      <c r="M2" s="314"/>
      <c r="N2" s="314"/>
      <c r="O2" s="314"/>
    </row>
    <row r="3" spans="1:15" ht="16.5" customHeight="1"/>
    <row r="4" spans="1:15">
      <c r="A4" s="315" t="s">
        <v>2</v>
      </c>
      <c r="B4" s="315"/>
      <c r="C4" s="315"/>
      <c r="O4" s="65"/>
    </row>
    <row r="5" spans="1:15">
      <c r="A5" s="66"/>
      <c r="B5" s="66"/>
      <c r="C5" s="66" t="s">
        <v>522</v>
      </c>
      <c r="O5" s="65"/>
    </row>
    <row r="6" spans="1:15" ht="10.5" customHeight="1">
      <c r="O6" s="65"/>
    </row>
    <row r="7" spans="1:15" ht="30.75" customHeight="1">
      <c r="A7" s="279" t="s">
        <v>3</v>
      </c>
      <c r="B7" s="316" t="s">
        <v>492</v>
      </c>
      <c r="C7" s="308" t="s">
        <v>4</v>
      </c>
      <c r="D7" s="308" t="s">
        <v>5</v>
      </c>
      <c r="E7" s="308" t="s">
        <v>6</v>
      </c>
      <c r="F7" s="308" t="s">
        <v>8</v>
      </c>
      <c r="G7" s="308" t="s">
        <v>594</v>
      </c>
      <c r="H7" s="308"/>
      <c r="I7" s="308"/>
      <c r="J7" s="308"/>
      <c r="K7" s="308"/>
      <c r="L7" s="318"/>
      <c r="M7" s="318"/>
      <c r="N7" s="318"/>
      <c r="O7" s="318"/>
    </row>
    <row r="8" spans="1:15" ht="24.75" customHeight="1">
      <c r="A8" s="280"/>
      <c r="B8" s="317"/>
      <c r="C8" s="309"/>
      <c r="D8" s="309"/>
      <c r="E8" s="309"/>
      <c r="F8" s="309"/>
      <c r="G8" s="143" t="s">
        <v>634</v>
      </c>
      <c r="H8" s="181"/>
      <c r="I8" s="141"/>
      <c r="J8" s="141"/>
      <c r="K8" s="142"/>
      <c r="L8" s="313" t="s">
        <v>601</v>
      </c>
      <c r="M8" s="316" t="s">
        <v>546</v>
      </c>
      <c r="N8" s="310" t="s">
        <v>591</v>
      </c>
      <c r="O8" s="312" t="s">
        <v>595</v>
      </c>
    </row>
    <row r="9" spans="1:15" ht="43.5" customHeight="1">
      <c r="A9" s="280"/>
      <c r="B9" s="317"/>
      <c r="C9" s="309"/>
      <c r="D9" s="309"/>
      <c r="E9" s="309"/>
      <c r="F9" s="309"/>
      <c r="G9" s="237" t="s">
        <v>633</v>
      </c>
      <c r="H9" s="238" t="s">
        <v>636</v>
      </c>
      <c r="I9" s="239" t="s">
        <v>635</v>
      </c>
      <c r="J9" s="238" t="s">
        <v>650</v>
      </c>
      <c r="K9" s="240" t="s">
        <v>637</v>
      </c>
      <c r="L9" s="311"/>
      <c r="M9" s="319"/>
      <c r="N9" s="311"/>
      <c r="O9" s="311"/>
    </row>
    <row r="10" spans="1:15" s="69" customFormat="1" ht="104.25" customHeight="1">
      <c r="A10" s="33">
        <v>1</v>
      </c>
      <c r="B10" s="33" t="s">
        <v>493</v>
      </c>
      <c r="C10" s="17" t="s">
        <v>10</v>
      </c>
      <c r="D10" s="68" t="s">
        <v>11</v>
      </c>
      <c r="E10" s="68" t="s">
        <v>12</v>
      </c>
      <c r="F10" s="18">
        <v>4504500</v>
      </c>
      <c r="G10" s="104"/>
      <c r="H10" s="185">
        <v>4504500</v>
      </c>
      <c r="I10" s="104"/>
      <c r="J10" s="104"/>
      <c r="K10" s="105"/>
      <c r="L10" s="105">
        <v>50</v>
      </c>
      <c r="M10" s="18"/>
      <c r="N10" s="105"/>
      <c r="O10" s="186"/>
    </row>
    <row r="11" spans="1:15" s="55" customFormat="1" ht="72" customHeight="1">
      <c r="A11" s="33">
        <v>2</v>
      </c>
      <c r="B11" s="33" t="s">
        <v>513</v>
      </c>
      <c r="C11" s="17" t="s">
        <v>310</v>
      </c>
      <c r="D11" s="34" t="s">
        <v>311</v>
      </c>
      <c r="E11" s="34" t="s">
        <v>638</v>
      </c>
      <c r="F11" s="107">
        <v>168000</v>
      </c>
      <c r="G11" s="107"/>
      <c r="H11" s="107"/>
      <c r="I11" s="18"/>
      <c r="J11" s="18">
        <v>120000</v>
      </c>
      <c r="K11" s="106"/>
      <c r="L11" s="106">
        <v>120</v>
      </c>
      <c r="M11" s="18">
        <v>48000</v>
      </c>
      <c r="N11" s="106"/>
      <c r="O11" s="107"/>
    </row>
    <row r="12" spans="1:15" s="55" customFormat="1" ht="103.5" customHeight="1">
      <c r="A12" s="33">
        <v>3</v>
      </c>
      <c r="B12" s="33" t="s">
        <v>513</v>
      </c>
      <c r="C12" s="17" t="s">
        <v>307</v>
      </c>
      <c r="D12" s="34" t="s">
        <v>308</v>
      </c>
      <c r="E12" s="34" t="s">
        <v>485</v>
      </c>
      <c r="F12" s="18">
        <v>50000</v>
      </c>
      <c r="G12" s="107"/>
      <c r="H12" s="18">
        <v>50000</v>
      </c>
      <c r="I12" s="51"/>
      <c r="J12" s="107"/>
      <c r="K12" s="106"/>
      <c r="L12" s="106">
        <v>50</v>
      </c>
      <c r="M12" s="51"/>
      <c r="N12" s="106"/>
      <c r="O12" s="107"/>
    </row>
    <row r="13" spans="1:15" s="55" customFormat="1" ht="63.75" customHeight="1">
      <c r="A13" s="33">
        <v>4</v>
      </c>
      <c r="B13" s="33" t="s">
        <v>498</v>
      </c>
      <c r="C13" s="17" t="s">
        <v>63</v>
      </c>
      <c r="D13" s="34" t="s">
        <v>64</v>
      </c>
      <c r="E13" s="34" t="s">
        <v>485</v>
      </c>
      <c r="F13" s="79">
        <v>4704000</v>
      </c>
      <c r="G13" s="107"/>
      <c r="H13" s="107"/>
      <c r="I13" s="79">
        <v>4704000</v>
      </c>
      <c r="J13" s="107"/>
      <c r="K13" s="107"/>
      <c r="L13" s="106">
        <v>70</v>
      </c>
      <c r="M13" s="18"/>
      <c r="N13" s="106"/>
      <c r="O13" s="107"/>
    </row>
    <row r="14" spans="1:15" s="55" customFormat="1" ht="51" customHeight="1">
      <c r="A14" s="33">
        <v>5</v>
      </c>
      <c r="B14" s="33" t="s">
        <v>498</v>
      </c>
      <c r="C14" s="17" t="s">
        <v>65</v>
      </c>
      <c r="D14" s="34" t="s">
        <v>66</v>
      </c>
      <c r="E14" s="34" t="s">
        <v>485</v>
      </c>
      <c r="F14" s="79">
        <v>1728300</v>
      </c>
      <c r="G14" s="107"/>
      <c r="H14" s="107"/>
      <c r="I14" s="79">
        <v>1728300</v>
      </c>
      <c r="J14" s="107"/>
      <c r="K14" s="106"/>
      <c r="L14" s="106">
        <v>70</v>
      </c>
      <c r="M14" s="18"/>
      <c r="N14" s="106"/>
      <c r="O14" s="107"/>
    </row>
    <row r="15" spans="1:15" s="55" customFormat="1" ht="63">
      <c r="A15" s="33">
        <v>6</v>
      </c>
      <c r="B15" s="33" t="s">
        <v>498</v>
      </c>
      <c r="C15" s="17" t="s">
        <v>69</v>
      </c>
      <c r="D15" s="34" t="s">
        <v>70</v>
      </c>
      <c r="E15" s="34" t="s">
        <v>639</v>
      </c>
      <c r="F15" s="18">
        <v>3397500</v>
      </c>
      <c r="G15" s="107"/>
      <c r="H15" s="107"/>
      <c r="I15" s="107"/>
      <c r="J15" s="18">
        <v>3397500</v>
      </c>
      <c r="K15" s="106"/>
      <c r="L15" s="106">
        <v>150</v>
      </c>
      <c r="M15" s="18"/>
      <c r="N15" s="106"/>
      <c r="O15" s="107"/>
    </row>
    <row r="16" spans="1:15" ht="63.75" customHeight="1">
      <c r="A16" s="33">
        <v>7</v>
      </c>
      <c r="B16" s="33" t="s">
        <v>498</v>
      </c>
      <c r="C16" s="17" t="s">
        <v>82</v>
      </c>
      <c r="D16" s="34" t="s">
        <v>83</v>
      </c>
      <c r="E16" s="34" t="s">
        <v>485</v>
      </c>
      <c r="F16" s="79">
        <v>5149200</v>
      </c>
      <c r="G16" s="107"/>
      <c r="H16" s="187"/>
      <c r="I16" s="79">
        <v>5149200</v>
      </c>
      <c r="J16" s="107"/>
      <c r="K16" s="63"/>
      <c r="L16" s="63">
        <v>70</v>
      </c>
      <c r="M16" s="18"/>
      <c r="N16" s="63"/>
      <c r="O16" s="63"/>
    </row>
    <row r="17" spans="1:15" ht="44.25" customHeight="1">
      <c r="A17" s="33">
        <v>8</v>
      </c>
      <c r="B17" s="33" t="s">
        <v>498</v>
      </c>
      <c r="C17" s="17" t="s">
        <v>93</v>
      </c>
      <c r="D17" s="34" t="s">
        <v>94</v>
      </c>
      <c r="E17" s="34" t="s">
        <v>485</v>
      </c>
      <c r="F17" s="79">
        <v>1682800</v>
      </c>
      <c r="G17" s="107"/>
      <c r="H17" s="187"/>
      <c r="I17" s="79">
        <v>1682800</v>
      </c>
      <c r="J17" s="107"/>
      <c r="K17" s="63"/>
      <c r="L17" s="63">
        <v>70</v>
      </c>
      <c r="M17" s="18"/>
      <c r="N17" s="63"/>
      <c r="O17" s="63"/>
    </row>
    <row r="18" spans="1:15" ht="105">
      <c r="A18" s="33">
        <v>9</v>
      </c>
      <c r="B18" s="33" t="s">
        <v>498</v>
      </c>
      <c r="C18" s="17" t="s">
        <v>100</v>
      </c>
      <c r="D18" s="34" t="s">
        <v>101</v>
      </c>
      <c r="E18" s="34" t="s">
        <v>485</v>
      </c>
      <c r="F18" s="79">
        <v>2007600</v>
      </c>
      <c r="G18" s="107"/>
      <c r="H18" s="187"/>
      <c r="I18" s="79">
        <v>2007600</v>
      </c>
      <c r="J18" s="107"/>
      <c r="K18" s="63"/>
      <c r="L18" s="63">
        <v>70</v>
      </c>
      <c r="M18" s="18"/>
      <c r="N18" s="63"/>
      <c r="O18" s="63"/>
    </row>
    <row r="19" spans="1:15" s="26" customFormat="1" ht="63">
      <c r="A19" s="33">
        <v>10</v>
      </c>
      <c r="B19" s="204" t="s">
        <v>516</v>
      </c>
      <c r="C19" s="205" t="s">
        <v>376</v>
      </c>
      <c r="D19" s="206" t="s">
        <v>377</v>
      </c>
      <c r="E19" s="206" t="s">
        <v>640</v>
      </c>
      <c r="F19" s="208">
        <v>162800</v>
      </c>
      <c r="G19" s="235"/>
      <c r="H19" s="243"/>
      <c r="I19" s="208">
        <v>129500</v>
      </c>
      <c r="J19" s="211"/>
      <c r="K19" s="209"/>
      <c r="L19" s="209">
        <v>70</v>
      </c>
      <c r="M19" s="208">
        <v>33300</v>
      </c>
      <c r="N19" s="209"/>
      <c r="O19" s="209"/>
    </row>
    <row r="20" spans="1:15" s="26" customFormat="1" ht="63">
      <c r="A20" s="33">
        <v>11</v>
      </c>
      <c r="B20" s="204" t="s">
        <v>516</v>
      </c>
      <c r="C20" s="205" t="s">
        <v>376</v>
      </c>
      <c r="D20" s="206" t="s">
        <v>379</v>
      </c>
      <c r="E20" s="206" t="s">
        <v>640</v>
      </c>
      <c r="F20" s="208">
        <v>61600</v>
      </c>
      <c r="G20" s="235"/>
      <c r="H20" s="243"/>
      <c r="I20" s="208">
        <v>49000</v>
      </c>
      <c r="J20" s="211"/>
      <c r="K20" s="209"/>
      <c r="L20" s="209">
        <v>70</v>
      </c>
      <c r="M20" s="208">
        <v>12600</v>
      </c>
      <c r="N20" s="209"/>
      <c r="O20" s="209"/>
    </row>
    <row r="21" spans="1:15" s="26" customFormat="1" ht="63">
      <c r="A21" s="33">
        <v>12</v>
      </c>
      <c r="B21" s="204" t="s">
        <v>516</v>
      </c>
      <c r="C21" s="205" t="s">
        <v>376</v>
      </c>
      <c r="D21" s="206" t="s">
        <v>380</v>
      </c>
      <c r="E21" s="206" t="s">
        <v>640</v>
      </c>
      <c r="F21" s="208">
        <v>132000</v>
      </c>
      <c r="G21" s="235"/>
      <c r="H21" s="243"/>
      <c r="I21" s="208">
        <v>105000</v>
      </c>
      <c r="J21" s="211"/>
      <c r="K21" s="209"/>
      <c r="L21" s="209">
        <v>70</v>
      </c>
      <c r="M21" s="208">
        <v>27000</v>
      </c>
      <c r="N21" s="209"/>
      <c r="O21" s="209"/>
    </row>
    <row r="22" spans="1:15" s="195" customFormat="1" ht="63">
      <c r="A22" s="33">
        <v>13</v>
      </c>
      <c r="B22" s="189" t="s">
        <v>516</v>
      </c>
      <c r="C22" s="190" t="s">
        <v>381</v>
      </c>
      <c r="D22" s="191" t="s">
        <v>382</v>
      </c>
      <c r="E22" s="196" t="s">
        <v>640</v>
      </c>
      <c r="F22" s="193">
        <v>162800</v>
      </c>
      <c r="G22" s="192"/>
      <c r="H22" s="197"/>
      <c r="I22" s="193">
        <v>129500</v>
      </c>
      <c r="J22" s="194"/>
      <c r="K22" s="198"/>
      <c r="L22" s="198">
        <v>70</v>
      </c>
      <c r="M22" s="193">
        <v>33300</v>
      </c>
      <c r="N22" s="198"/>
      <c r="O22" s="198"/>
    </row>
    <row r="23" spans="1:15" s="26" customFormat="1" ht="63">
      <c r="A23" s="33">
        <v>14</v>
      </c>
      <c r="B23" s="204" t="s">
        <v>516</v>
      </c>
      <c r="C23" s="205" t="s">
        <v>381</v>
      </c>
      <c r="D23" s="206" t="s">
        <v>383</v>
      </c>
      <c r="E23" s="206" t="s">
        <v>640</v>
      </c>
      <c r="F23" s="208">
        <v>17600</v>
      </c>
      <c r="G23" s="235"/>
      <c r="H23" s="243"/>
      <c r="I23" s="208">
        <v>14000</v>
      </c>
      <c r="J23" s="211"/>
      <c r="K23" s="209"/>
      <c r="L23" s="209">
        <v>70</v>
      </c>
      <c r="M23" s="208">
        <v>3600</v>
      </c>
      <c r="N23" s="209"/>
      <c r="O23" s="209"/>
    </row>
    <row r="24" spans="1:15" s="26" customFormat="1" ht="63">
      <c r="A24" s="33">
        <v>15</v>
      </c>
      <c r="B24" s="204" t="s">
        <v>516</v>
      </c>
      <c r="C24" s="205" t="s">
        <v>376</v>
      </c>
      <c r="D24" s="206" t="s">
        <v>384</v>
      </c>
      <c r="E24" s="206" t="s">
        <v>640</v>
      </c>
      <c r="F24" s="208">
        <v>158400</v>
      </c>
      <c r="G24" s="235"/>
      <c r="H24" s="243"/>
      <c r="I24" s="208">
        <v>126000</v>
      </c>
      <c r="J24" s="211"/>
      <c r="K24" s="209"/>
      <c r="L24" s="209">
        <v>70</v>
      </c>
      <c r="M24" s="208">
        <v>32400</v>
      </c>
      <c r="N24" s="209"/>
      <c r="O24" s="209"/>
    </row>
    <row r="25" spans="1:15" s="26" customFormat="1" ht="63">
      <c r="A25" s="33">
        <v>16</v>
      </c>
      <c r="B25" s="204" t="s">
        <v>516</v>
      </c>
      <c r="C25" s="205" t="s">
        <v>381</v>
      </c>
      <c r="D25" s="206" t="s">
        <v>385</v>
      </c>
      <c r="E25" s="206" t="s">
        <v>640</v>
      </c>
      <c r="F25" s="211">
        <v>26400</v>
      </c>
      <c r="G25" s="235"/>
      <c r="H25" s="243"/>
      <c r="I25" s="211">
        <v>21000</v>
      </c>
      <c r="J25" s="211"/>
      <c r="K25" s="209"/>
      <c r="L25" s="209">
        <v>70</v>
      </c>
      <c r="M25" s="211">
        <v>5400</v>
      </c>
      <c r="N25" s="209"/>
      <c r="O25" s="209"/>
    </row>
    <row r="26" spans="1:15" s="26" customFormat="1" ht="63">
      <c r="A26" s="33">
        <v>17</v>
      </c>
      <c r="B26" s="204" t="s">
        <v>516</v>
      </c>
      <c r="C26" s="205" t="s">
        <v>381</v>
      </c>
      <c r="D26" s="206" t="s">
        <v>387</v>
      </c>
      <c r="E26" s="206" t="s">
        <v>640</v>
      </c>
      <c r="F26" s="208">
        <v>356400</v>
      </c>
      <c r="G26" s="235"/>
      <c r="H26" s="243"/>
      <c r="I26" s="208">
        <v>283500</v>
      </c>
      <c r="J26" s="211"/>
      <c r="K26" s="209"/>
      <c r="L26" s="209">
        <v>70</v>
      </c>
      <c r="M26" s="208">
        <v>72900</v>
      </c>
      <c r="N26" s="209"/>
      <c r="O26" s="209"/>
    </row>
    <row r="27" spans="1:15" s="252" customFormat="1" ht="63">
      <c r="A27" s="33">
        <v>18</v>
      </c>
      <c r="B27" s="244" t="s">
        <v>516</v>
      </c>
      <c r="C27" s="245" t="s">
        <v>381</v>
      </c>
      <c r="D27" s="246" t="s">
        <v>388</v>
      </c>
      <c r="E27" s="246" t="s">
        <v>640</v>
      </c>
      <c r="F27" s="247">
        <f>I27+M27</f>
        <v>110000</v>
      </c>
      <c r="G27" s="248"/>
      <c r="H27" s="249"/>
      <c r="I27" s="247">
        <v>87500</v>
      </c>
      <c r="J27" s="250"/>
      <c r="K27" s="251"/>
      <c r="L27" s="251">
        <v>70</v>
      </c>
      <c r="M27" s="247">
        <v>22500</v>
      </c>
      <c r="N27" s="251"/>
      <c r="O27" s="251"/>
    </row>
    <row r="28" spans="1:15" ht="63">
      <c r="A28" s="33">
        <v>19</v>
      </c>
      <c r="B28" s="33" t="s">
        <v>516</v>
      </c>
      <c r="C28" s="17" t="s">
        <v>381</v>
      </c>
      <c r="D28" s="34" t="s">
        <v>389</v>
      </c>
      <c r="E28" s="34" t="s">
        <v>640</v>
      </c>
      <c r="F28" s="51">
        <v>26400</v>
      </c>
      <c r="G28" s="107"/>
      <c r="H28" s="187"/>
      <c r="I28" s="18">
        <v>21000</v>
      </c>
      <c r="J28" s="51"/>
      <c r="K28" s="63"/>
      <c r="L28" s="63">
        <v>70</v>
      </c>
      <c r="M28" s="18">
        <v>5400</v>
      </c>
      <c r="N28" s="63"/>
      <c r="O28" s="63"/>
    </row>
    <row r="29" spans="1:15" ht="63">
      <c r="A29" s="33">
        <v>20</v>
      </c>
      <c r="B29" s="33" t="s">
        <v>516</v>
      </c>
      <c r="C29" s="17" t="s">
        <v>381</v>
      </c>
      <c r="D29" s="34" t="s">
        <v>390</v>
      </c>
      <c r="E29" s="34" t="s">
        <v>640</v>
      </c>
      <c r="F29" s="18">
        <v>61600</v>
      </c>
      <c r="G29" s="107"/>
      <c r="H29" s="187"/>
      <c r="I29" s="18">
        <v>49000</v>
      </c>
      <c r="J29" s="51"/>
      <c r="K29" s="63"/>
      <c r="L29" s="63">
        <v>70</v>
      </c>
      <c r="M29" s="18">
        <v>12600</v>
      </c>
      <c r="N29" s="63"/>
      <c r="O29" s="63"/>
    </row>
    <row r="30" spans="1:15" ht="63">
      <c r="A30" s="33">
        <v>21</v>
      </c>
      <c r="B30" s="33" t="s">
        <v>516</v>
      </c>
      <c r="C30" s="17" t="s">
        <v>381</v>
      </c>
      <c r="D30" s="34" t="s">
        <v>391</v>
      </c>
      <c r="E30" s="34" t="s">
        <v>640</v>
      </c>
      <c r="F30" s="107">
        <f t="shared" ref="F30:F39" si="0">I30+M30</f>
        <v>699600</v>
      </c>
      <c r="G30" s="107"/>
      <c r="H30" s="187"/>
      <c r="I30" s="18">
        <v>556500</v>
      </c>
      <c r="J30" s="51"/>
      <c r="K30" s="63"/>
      <c r="L30" s="63">
        <v>70</v>
      </c>
      <c r="M30" s="185">
        <v>143100</v>
      </c>
      <c r="N30" s="63"/>
      <c r="O30" s="63"/>
    </row>
    <row r="31" spans="1:15" ht="63">
      <c r="A31" s="33">
        <v>22</v>
      </c>
      <c r="B31" s="33" t="s">
        <v>516</v>
      </c>
      <c r="C31" s="17" t="s">
        <v>381</v>
      </c>
      <c r="D31" s="34" t="s">
        <v>392</v>
      </c>
      <c r="E31" s="34" t="s">
        <v>640</v>
      </c>
      <c r="F31" s="107">
        <f t="shared" si="0"/>
        <v>48400</v>
      </c>
      <c r="G31" s="107"/>
      <c r="H31" s="187"/>
      <c r="I31" s="18">
        <v>38500</v>
      </c>
      <c r="J31" s="51"/>
      <c r="K31" s="63"/>
      <c r="L31" s="63">
        <v>70</v>
      </c>
      <c r="M31" s="18">
        <v>9900</v>
      </c>
      <c r="N31" s="63"/>
      <c r="O31" s="63"/>
    </row>
    <row r="32" spans="1:15" ht="63">
      <c r="A32" s="33">
        <v>23</v>
      </c>
      <c r="B32" s="33" t="s">
        <v>516</v>
      </c>
      <c r="C32" s="17" t="s">
        <v>381</v>
      </c>
      <c r="D32" s="34" t="s">
        <v>393</v>
      </c>
      <c r="E32" s="34" t="s">
        <v>640</v>
      </c>
      <c r="F32" s="107">
        <f t="shared" si="0"/>
        <v>30000</v>
      </c>
      <c r="G32" s="107"/>
      <c r="H32" s="187"/>
      <c r="I32" s="18">
        <v>8400</v>
      </c>
      <c r="J32" s="51"/>
      <c r="K32" s="63"/>
      <c r="L32" s="63">
        <v>70</v>
      </c>
      <c r="M32" s="18">
        <v>21600</v>
      </c>
      <c r="N32" s="63"/>
      <c r="O32" s="63"/>
    </row>
    <row r="33" spans="1:15" ht="63">
      <c r="A33" s="33">
        <v>24</v>
      </c>
      <c r="B33" s="33" t="s">
        <v>516</v>
      </c>
      <c r="C33" s="17" t="s">
        <v>376</v>
      </c>
      <c r="D33" s="34" t="s">
        <v>394</v>
      </c>
      <c r="E33" s="34" t="s">
        <v>640</v>
      </c>
      <c r="F33" s="107">
        <f t="shared" si="0"/>
        <v>26400</v>
      </c>
      <c r="G33" s="107"/>
      <c r="H33" s="187"/>
      <c r="I33" s="51">
        <v>21000</v>
      </c>
      <c r="J33" s="51"/>
      <c r="K33" s="63"/>
      <c r="L33" s="63">
        <v>70</v>
      </c>
      <c r="M33" s="18">
        <v>5400</v>
      </c>
      <c r="N33" s="63"/>
      <c r="O33" s="63"/>
    </row>
    <row r="34" spans="1:15" ht="63">
      <c r="A34" s="33">
        <v>25</v>
      </c>
      <c r="B34" s="33" t="s">
        <v>516</v>
      </c>
      <c r="C34" s="17" t="s">
        <v>381</v>
      </c>
      <c r="D34" s="34" t="s">
        <v>455</v>
      </c>
      <c r="E34" s="34" t="s">
        <v>640</v>
      </c>
      <c r="F34" s="107">
        <f t="shared" si="0"/>
        <v>57200</v>
      </c>
      <c r="G34" s="107"/>
      <c r="H34" s="187"/>
      <c r="I34" s="51">
        <v>45500</v>
      </c>
      <c r="J34" s="51"/>
      <c r="K34" s="63"/>
      <c r="L34" s="63">
        <v>70</v>
      </c>
      <c r="M34" s="18">
        <v>11700</v>
      </c>
      <c r="N34" s="63"/>
      <c r="O34" s="63"/>
    </row>
    <row r="35" spans="1:15" ht="63">
      <c r="A35" s="33">
        <v>26</v>
      </c>
      <c r="B35" s="33" t="s">
        <v>516</v>
      </c>
      <c r="C35" s="17" t="s">
        <v>381</v>
      </c>
      <c r="D35" s="34" t="s">
        <v>395</v>
      </c>
      <c r="E35" s="34" t="s">
        <v>640</v>
      </c>
      <c r="F35" s="107">
        <f t="shared" si="0"/>
        <v>45000</v>
      </c>
      <c r="G35" s="107"/>
      <c r="H35" s="187"/>
      <c r="I35" s="51">
        <v>31500</v>
      </c>
      <c r="J35" s="51"/>
      <c r="K35" s="63"/>
      <c r="L35" s="63">
        <v>70</v>
      </c>
      <c r="M35" s="18">
        <v>13500</v>
      </c>
      <c r="N35" s="63"/>
      <c r="O35" s="63"/>
    </row>
    <row r="36" spans="1:15" ht="63">
      <c r="A36" s="33">
        <v>27</v>
      </c>
      <c r="B36" s="33" t="s">
        <v>516</v>
      </c>
      <c r="C36" s="17" t="s">
        <v>381</v>
      </c>
      <c r="D36" s="34" t="s">
        <v>396</v>
      </c>
      <c r="E36" s="34" t="s">
        <v>640</v>
      </c>
      <c r="F36" s="107">
        <f t="shared" si="0"/>
        <v>66000</v>
      </c>
      <c r="G36" s="107"/>
      <c r="H36" s="187"/>
      <c r="I36" s="51">
        <v>52500</v>
      </c>
      <c r="J36" s="51"/>
      <c r="K36" s="63"/>
      <c r="L36" s="63">
        <v>70</v>
      </c>
      <c r="M36" s="18">
        <v>13500</v>
      </c>
      <c r="N36" s="63"/>
      <c r="O36" s="63"/>
    </row>
    <row r="37" spans="1:15" ht="63">
      <c r="A37" s="33">
        <v>28</v>
      </c>
      <c r="B37" s="33" t="s">
        <v>516</v>
      </c>
      <c r="C37" s="17" t="s">
        <v>381</v>
      </c>
      <c r="D37" s="34" t="s">
        <v>397</v>
      </c>
      <c r="E37" s="34" t="s">
        <v>640</v>
      </c>
      <c r="F37" s="107">
        <f t="shared" si="0"/>
        <v>154000</v>
      </c>
      <c r="G37" s="107"/>
      <c r="H37" s="187"/>
      <c r="I37" s="51">
        <v>122500</v>
      </c>
      <c r="J37" s="107"/>
      <c r="K37" s="63"/>
      <c r="L37" s="63">
        <v>70</v>
      </c>
      <c r="M37" s="18">
        <v>31500</v>
      </c>
      <c r="N37" s="63"/>
      <c r="O37" s="63"/>
    </row>
    <row r="38" spans="1:15" ht="63">
      <c r="A38" s="33">
        <v>29</v>
      </c>
      <c r="B38" s="33" t="s">
        <v>516</v>
      </c>
      <c r="C38" s="17" t="s">
        <v>381</v>
      </c>
      <c r="D38" s="34" t="s">
        <v>399</v>
      </c>
      <c r="E38" s="34" t="s">
        <v>640</v>
      </c>
      <c r="F38" s="107">
        <f t="shared" si="0"/>
        <v>57200</v>
      </c>
      <c r="G38" s="107"/>
      <c r="H38" s="187"/>
      <c r="I38" s="18">
        <v>45500</v>
      </c>
      <c r="J38" s="51"/>
      <c r="K38" s="63"/>
      <c r="L38" s="63">
        <v>70</v>
      </c>
      <c r="M38" s="18">
        <v>11700</v>
      </c>
      <c r="N38" s="63"/>
      <c r="O38" s="63"/>
    </row>
    <row r="39" spans="1:15" ht="63">
      <c r="A39" s="33">
        <v>30</v>
      </c>
      <c r="B39" s="33" t="s">
        <v>516</v>
      </c>
      <c r="C39" s="17" t="s">
        <v>381</v>
      </c>
      <c r="D39" s="34" t="s">
        <v>400</v>
      </c>
      <c r="E39" s="34" t="s">
        <v>640</v>
      </c>
      <c r="F39" s="107">
        <f t="shared" si="0"/>
        <v>8800</v>
      </c>
      <c r="G39" s="107"/>
      <c r="H39" s="187"/>
      <c r="I39" s="18">
        <v>7000</v>
      </c>
      <c r="J39" s="51"/>
      <c r="K39" s="63"/>
      <c r="L39" s="63">
        <v>70</v>
      </c>
      <c r="M39" s="18">
        <v>1800</v>
      </c>
      <c r="N39" s="63"/>
      <c r="O39" s="63"/>
    </row>
    <row r="40" spans="1:15" ht="63">
      <c r="A40" s="33">
        <v>31</v>
      </c>
      <c r="B40" s="33" t="s">
        <v>514</v>
      </c>
      <c r="C40" s="17" t="s">
        <v>339</v>
      </c>
      <c r="D40" s="34" t="s">
        <v>340</v>
      </c>
      <c r="E40" s="34" t="s">
        <v>339</v>
      </c>
      <c r="F40" s="107">
        <f>H40+M40</f>
        <v>150000</v>
      </c>
      <c r="G40" s="107"/>
      <c r="H40" s="18">
        <v>90000</v>
      </c>
      <c r="I40" s="51"/>
      <c r="J40" s="51"/>
      <c r="K40" s="63"/>
      <c r="L40" s="63">
        <v>150</v>
      </c>
      <c r="M40" s="18">
        <v>60000</v>
      </c>
      <c r="N40" s="63"/>
      <c r="O40" s="63"/>
    </row>
    <row r="41" spans="1:15" ht="42">
      <c r="A41" s="33">
        <v>32</v>
      </c>
      <c r="B41" s="33" t="s">
        <v>514</v>
      </c>
      <c r="C41" s="17" t="s">
        <v>93</v>
      </c>
      <c r="D41" s="34" t="s">
        <v>363</v>
      </c>
      <c r="E41" s="34" t="s">
        <v>93</v>
      </c>
      <c r="F41" s="107">
        <f>H41+M41</f>
        <v>164000</v>
      </c>
      <c r="G41" s="107"/>
      <c r="H41" s="18">
        <v>80000</v>
      </c>
      <c r="I41" s="51"/>
      <c r="J41" s="51"/>
      <c r="K41" s="63"/>
      <c r="L41" s="63">
        <v>80</v>
      </c>
      <c r="M41" s="18">
        <v>84000</v>
      </c>
      <c r="N41" s="63"/>
      <c r="O41" s="63"/>
    </row>
    <row r="42" spans="1:15" ht="126">
      <c r="A42" s="33">
        <v>33</v>
      </c>
      <c r="B42" s="33" t="s">
        <v>500</v>
      </c>
      <c r="C42" s="17" t="s">
        <v>124</v>
      </c>
      <c r="D42" s="34" t="s">
        <v>125</v>
      </c>
      <c r="E42" s="34" t="s">
        <v>641</v>
      </c>
      <c r="F42" s="107">
        <f>H42+M42+N42+O42</f>
        <v>52270</v>
      </c>
      <c r="G42" s="107"/>
      <c r="H42" s="18">
        <v>30000</v>
      </c>
      <c r="I42" s="51"/>
      <c r="J42" s="51"/>
      <c r="K42" s="63"/>
      <c r="L42" s="63">
        <v>50</v>
      </c>
      <c r="M42" s="18">
        <v>15000</v>
      </c>
      <c r="N42" s="63">
        <v>970</v>
      </c>
      <c r="O42" s="63">
        <v>6300</v>
      </c>
    </row>
    <row r="43" spans="1:15" ht="126">
      <c r="A43" s="33">
        <v>34</v>
      </c>
      <c r="B43" s="33" t="s">
        <v>500</v>
      </c>
      <c r="C43" s="17" t="s">
        <v>124</v>
      </c>
      <c r="D43" s="34" t="s">
        <v>127</v>
      </c>
      <c r="E43" s="34" t="s">
        <v>641</v>
      </c>
      <c r="F43" s="107">
        <f>H43+M43+N43+O43</f>
        <v>52270</v>
      </c>
      <c r="G43" s="107"/>
      <c r="H43" s="18">
        <v>30000</v>
      </c>
      <c r="I43" s="51"/>
      <c r="J43" s="51"/>
      <c r="K43" s="63"/>
      <c r="L43" s="63">
        <v>50</v>
      </c>
      <c r="M43" s="18">
        <v>15000</v>
      </c>
      <c r="N43" s="63">
        <v>970</v>
      </c>
      <c r="O43" s="63">
        <v>6300</v>
      </c>
    </row>
    <row r="44" spans="1:15" ht="105">
      <c r="A44" s="33">
        <v>35</v>
      </c>
      <c r="B44" s="33" t="s">
        <v>500</v>
      </c>
      <c r="C44" s="17" t="s">
        <v>132</v>
      </c>
      <c r="D44" s="34" t="s">
        <v>133</v>
      </c>
      <c r="E44" s="34" t="s">
        <v>641</v>
      </c>
      <c r="F44" s="107">
        <f>H44+M44+N44+O44</f>
        <v>212280</v>
      </c>
      <c r="G44" s="107"/>
      <c r="H44" s="18">
        <v>160000</v>
      </c>
      <c r="I44" s="51"/>
      <c r="J44" s="51"/>
      <c r="K44" s="63"/>
      <c r="L44" s="63">
        <v>50</v>
      </c>
      <c r="M44" s="18">
        <v>4000</v>
      </c>
      <c r="N44" s="63">
        <v>5080</v>
      </c>
      <c r="O44" s="63">
        <v>43200</v>
      </c>
    </row>
    <row r="45" spans="1:15" ht="126">
      <c r="A45" s="33">
        <v>36</v>
      </c>
      <c r="B45" s="33" t="s">
        <v>500</v>
      </c>
      <c r="C45" s="17" t="s">
        <v>124</v>
      </c>
      <c r="D45" s="34" t="s">
        <v>136</v>
      </c>
      <c r="E45" s="34" t="s">
        <v>641</v>
      </c>
      <c r="F45" s="107">
        <f>H45+M45+N45+O45</f>
        <v>52270</v>
      </c>
      <c r="G45" s="107"/>
      <c r="H45" s="18">
        <v>30000</v>
      </c>
      <c r="I45" s="51"/>
      <c r="J45" s="51"/>
      <c r="K45" s="63"/>
      <c r="L45" s="63">
        <v>50</v>
      </c>
      <c r="M45" s="18">
        <v>15000</v>
      </c>
      <c r="N45" s="63">
        <v>970</v>
      </c>
      <c r="O45" s="63">
        <v>6300</v>
      </c>
    </row>
    <row r="46" spans="1:15" ht="63">
      <c r="A46" s="33">
        <v>37</v>
      </c>
      <c r="B46" s="33" t="s">
        <v>510</v>
      </c>
      <c r="C46" s="17" t="s">
        <v>275</v>
      </c>
      <c r="D46" s="34" t="s">
        <v>276</v>
      </c>
      <c r="E46" s="34" t="s">
        <v>642</v>
      </c>
      <c r="F46" s="107">
        <f>H46+M46+N46+O46</f>
        <v>60000</v>
      </c>
      <c r="G46" s="107"/>
      <c r="H46" s="18">
        <v>40000</v>
      </c>
      <c r="I46" s="107"/>
      <c r="J46" s="107"/>
      <c r="K46" s="63"/>
      <c r="L46" s="63">
        <v>40</v>
      </c>
      <c r="M46" s="18">
        <v>20000</v>
      </c>
      <c r="N46" s="63"/>
      <c r="O46" s="63"/>
    </row>
    <row r="47" spans="1:15" ht="105">
      <c r="A47" s="33">
        <v>38</v>
      </c>
      <c r="B47" s="33" t="s">
        <v>510</v>
      </c>
      <c r="C47" s="17" t="s">
        <v>272</v>
      </c>
      <c r="D47" s="34" t="s">
        <v>273</v>
      </c>
      <c r="E47" s="34" t="s">
        <v>431</v>
      </c>
      <c r="F47" s="107">
        <f>G47+M47+N47+O47</f>
        <v>80000</v>
      </c>
      <c r="G47" s="18">
        <v>60000</v>
      </c>
      <c r="H47" s="241"/>
      <c r="I47" s="107"/>
      <c r="J47" s="107"/>
      <c r="K47" s="63"/>
      <c r="L47" s="63">
        <v>25</v>
      </c>
      <c r="M47" s="18">
        <v>20000</v>
      </c>
      <c r="N47" s="63"/>
      <c r="O47" s="63"/>
    </row>
    <row r="48" spans="1:15" ht="126">
      <c r="A48" s="33">
        <v>39</v>
      </c>
      <c r="B48" s="33" t="s">
        <v>510</v>
      </c>
      <c r="C48" s="17" t="s">
        <v>426</v>
      </c>
      <c r="D48" s="34" t="s">
        <v>261</v>
      </c>
      <c r="E48" s="34" t="s">
        <v>427</v>
      </c>
      <c r="F48" s="18">
        <v>113000</v>
      </c>
      <c r="G48" s="18">
        <v>80000</v>
      </c>
      <c r="H48" s="187"/>
      <c r="I48" s="107"/>
      <c r="J48" s="107"/>
      <c r="K48" s="63"/>
      <c r="L48" s="63">
        <v>25</v>
      </c>
      <c r="M48" s="18">
        <v>33000</v>
      </c>
      <c r="N48" s="63"/>
      <c r="O48" s="63"/>
    </row>
    <row r="49" spans="1:15" ht="84">
      <c r="A49" s="33">
        <v>40</v>
      </c>
      <c r="B49" s="33" t="s">
        <v>510</v>
      </c>
      <c r="C49" s="17" t="s">
        <v>262</v>
      </c>
      <c r="D49" s="34" t="s">
        <v>263</v>
      </c>
      <c r="E49" s="34" t="s">
        <v>428</v>
      </c>
      <c r="F49" s="107">
        <f>G49+M49</f>
        <v>80000</v>
      </c>
      <c r="G49" s="18">
        <v>60000</v>
      </c>
      <c r="H49" s="187"/>
      <c r="I49" s="107"/>
      <c r="J49" s="107"/>
      <c r="K49" s="63"/>
      <c r="L49" s="63">
        <v>25</v>
      </c>
      <c r="M49" s="18">
        <v>20000</v>
      </c>
      <c r="N49" s="63"/>
      <c r="O49" s="63"/>
    </row>
    <row r="50" spans="1:15" ht="126">
      <c r="A50" s="33">
        <v>41</v>
      </c>
      <c r="B50" s="33" t="s">
        <v>510</v>
      </c>
      <c r="C50" s="17" t="s">
        <v>272</v>
      </c>
      <c r="D50" s="34" t="s">
        <v>274</v>
      </c>
      <c r="E50" s="34" t="s">
        <v>432</v>
      </c>
      <c r="F50" s="107">
        <f>G50+M50</f>
        <v>56000</v>
      </c>
      <c r="G50" s="18">
        <v>40000</v>
      </c>
      <c r="H50" s="187"/>
      <c r="I50" s="107"/>
      <c r="J50" s="107"/>
      <c r="K50" s="63"/>
      <c r="L50" s="63">
        <v>25</v>
      </c>
      <c r="M50" s="18">
        <v>16000</v>
      </c>
      <c r="N50" s="63"/>
      <c r="O50" s="63"/>
    </row>
    <row r="51" spans="1:15" ht="84">
      <c r="A51" s="33">
        <v>42</v>
      </c>
      <c r="B51" s="33" t="s">
        <v>505</v>
      </c>
      <c r="C51" s="17" t="s">
        <v>211</v>
      </c>
      <c r="D51" s="34" t="s">
        <v>405</v>
      </c>
      <c r="E51" s="34" t="s">
        <v>586</v>
      </c>
      <c r="F51" s="107">
        <f>J51</f>
        <v>12038000</v>
      </c>
      <c r="G51" s="107"/>
      <c r="H51" s="187"/>
      <c r="I51" s="51"/>
      <c r="J51" s="79">
        <v>12038000</v>
      </c>
      <c r="K51" s="63"/>
      <c r="L51" s="63">
        <v>100</v>
      </c>
      <c r="M51" s="18"/>
      <c r="N51" s="63"/>
      <c r="O51" s="63"/>
    </row>
    <row r="52" spans="1:15" ht="168">
      <c r="A52" s="33">
        <v>43</v>
      </c>
      <c r="B52" s="33" t="s">
        <v>499</v>
      </c>
      <c r="C52" s="17" t="s">
        <v>103</v>
      </c>
      <c r="D52" s="34" t="s">
        <v>104</v>
      </c>
      <c r="E52" s="34" t="s">
        <v>474</v>
      </c>
      <c r="F52" s="107">
        <f>H52+M52</f>
        <v>320500</v>
      </c>
      <c r="G52" s="107"/>
      <c r="H52" s="185">
        <v>220500</v>
      </c>
      <c r="I52" s="107"/>
      <c r="J52" s="107"/>
      <c r="K52" s="63"/>
      <c r="L52" s="63">
        <v>35</v>
      </c>
      <c r="M52" s="185">
        <v>100000</v>
      </c>
      <c r="N52" s="63"/>
      <c r="O52" s="63"/>
    </row>
    <row r="53" spans="1:15" ht="168">
      <c r="A53" s="33">
        <v>44</v>
      </c>
      <c r="B53" s="33" t="s">
        <v>499</v>
      </c>
      <c r="C53" s="17" t="s">
        <v>475</v>
      </c>
      <c r="D53" s="34" t="s">
        <v>476</v>
      </c>
      <c r="E53" s="34" t="s">
        <v>480</v>
      </c>
      <c r="F53" s="107">
        <f>H53+M53</f>
        <v>338000</v>
      </c>
      <c r="G53" s="107"/>
      <c r="H53" s="185">
        <v>238000</v>
      </c>
      <c r="I53" s="107"/>
      <c r="J53" s="107"/>
      <c r="K53" s="63"/>
      <c r="L53" s="63">
        <v>35</v>
      </c>
      <c r="M53" s="185">
        <v>100000</v>
      </c>
      <c r="N53" s="63"/>
      <c r="O53" s="63"/>
    </row>
    <row r="54" spans="1:15" ht="168">
      <c r="A54" s="33">
        <v>45</v>
      </c>
      <c r="B54" s="33" t="s">
        <v>499</v>
      </c>
      <c r="C54" s="17" t="s">
        <v>110</v>
      </c>
      <c r="D54" s="34" t="s">
        <v>477</v>
      </c>
      <c r="E54" s="34" t="s">
        <v>474</v>
      </c>
      <c r="F54" s="107">
        <f>H54+M54</f>
        <v>320500</v>
      </c>
      <c r="G54" s="107"/>
      <c r="H54" s="18">
        <v>220500</v>
      </c>
      <c r="I54" s="107"/>
      <c r="J54" s="107"/>
      <c r="K54" s="63"/>
      <c r="L54" s="63">
        <v>35</v>
      </c>
      <c r="M54" s="185">
        <v>100000</v>
      </c>
      <c r="N54" s="63"/>
      <c r="O54" s="63"/>
    </row>
    <row r="55" spans="1:15" ht="168">
      <c r="A55" s="33">
        <v>46</v>
      </c>
      <c r="B55" s="33" t="s">
        <v>504</v>
      </c>
      <c r="C55" s="17" t="s">
        <v>208</v>
      </c>
      <c r="D55" s="34" t="s">
        <v>470</v>
      </c>
      <c r="E55" s="34" t="s">
        <v>643</v>
      </c>
      <c r="F55" s="107">
        <v>3466200</v>
      </c>
      <c r="G55" s="107"/>
      <c r="H55" s="187"/>
      <c r="I55" s="51"/>
      <c r="J55" s="18">
        <v>3270000</v>
      </c>
      <c r="K55" s="63"/>
      <c r="L55" s="63">
        <v>100</v>
      </c>
      <c r="M55" s="185">
        <v>196200</v>
      </c>
      <c r="N55" s="63"/>
      <c r="O55" s="63"/>
    </row>
    <row r="56" spans="1:15" ht="86.25" customHeight="1">
      <c r="A56" s="33">
        <v>47</v>
      </c>
      <c r="B56" s="33" t="s">
        <v>494</v>
      </c>
      <c r="C56" s="17" t="s">
        <v>13</v>
      </c>
      <c r="D56" s="34" t="s">
        <v>14</v>
      </c>
      <c r="E56" s="34" t="s">
        <v>644</v>
      </c>
      <c r="F56" s="107">
        <f>H56+M56</f>
        <v>2508000</v>
      </c>
      <c r="G56" s="107"/>
      <c r="H56" s="185">
        <v>2052000</v>
      </c>
      <c r="I56" s="107"/>
      <c r="J56" s="107"/>
      <c r="K56" s="63"/>
      <c r="L56" s="63"/>
      <c r="M56" s="185">
        <v>456000</v>
      </c>
      <c r="N56" s="63"/>
      <c r="O56" s="63"/>
    </row>
    <row r="57" spans="1:15" ht="105">
      <c r="A57" s="33">
        <v>48</v>
      </c>
      <c r="B57" s="33" t="s">
        <v>501</v>
      </c>
      <c r="C57" s="17" t="s">
        <v>139</v>
      </c>
      <c r="D57" s="34" t="s">
        <v>140</v>
      </c>
      <c r="E57" s="34" t="s">
        <v>645</v>
      </c>
      <c r="F57" s="107">
        <f t="shared" ref="F57:F67" si="1">K57+N57</f>
        <v>504000</v>
      </c>
      <c r="G57" s="107"/>
      <c r="H57" s="187"/>
      <c r="I57" s="107"/>
      <c r="J57" s="51"/>
      <c r="K57" s="18">
        <v>480000</v>
      </c>
      <c r="L57" s="63">
        <v>200</v>
      </c>
      <c r="M57" s="18"/>
      <c r="N57" s="80">
        <v>24000</v>
      </c>
      <c r="O57" s="63"/>
    </row>
    <row r="58" spans="1:15" ht="105">
      <c r="A58" s="33">
        <v>49</v>
      </c>
      <c r="B58" s="33" t="s">
        <v>501</v>
      </c>
      <c r="C58" s="17" t="s">
        <v>142</v>
      </c>
      <c r="D58" s="34" t="s">
        <v>584</v>
      </c>
      <c r="E58" s="34" t="s">
        <v>645</v>
      </c>
      <c r="F58" s="107">
        <f t="shared" si="1"/>
        <v>378000</v>
      </c>
      <c r="G58" s="107"/>
      <c r="H58" s="187"/>
      <c r="I58" s="107"/>
      <c r="J58" s="51"/>
      <c r="K58" s="18">
        <v>360000</v>
      </c>
      <c r="L58" s="63">
        <v>200</v>
      </c>
      <c r="M58" s="18"/>
      <c r="N58" s="80">
        <v>18000</v>
      </c>
      <c r="O58" s="63"/>
    </row>
    <row r="59" spans="1:15" ht="105">
      <c r="A59" s="33">
        <v>50</v>
      </c>
      <c r="B59" s="33" t="s">
        <v>501</v>
      </c>
      <c r="C59" s="17" t="s">
        <v>143</v>
      </c>
      <c r="D59" s="34" t="s">
        <v>144</v>
      </c>
      <c r="E59" s="34" t="s">
        <v>645</v>
      </c>
      <c r="F59" s="107">
        <f t="shared" si="1"/>
        <v>504000</v>
      </c>
      <c r="G59" s="107"/>
      <c r="H59" s="187"/>
      <c r="I59" s="107"/>
      <c r="J59" s="51"/>
      <c r="K59" s="18">
        <v>480000</v>
      </c>
      <c r="L59" s="63">
        <v>200</v>
      </c>
      <c r="M59" s="18"/>
      <c r="N59" s="80">
        <v>24000</v>
      </c>
      <c r="O59" s="63"/>
    </row>
    <row r="60" spans="1:15" ht="105">
      <c r="A60" s="33">
        <v>51</v>
      </c>
      <c r="B60" s="33" t="s">
        <v>501</v>
      </c>
      <c r="C60" s="17" t="s">
        <v>145</v>
      </c>
      <c r="D60" s="34" t="s">
        <v>146</v>
      </c>
      <c r="E60" s="34" t="s">
        <v>645</v>
      </c>
      <c r="F60" s="107">
        <f t="shared" si="1"/>
        <v>420000</v>
      </c>
      <c r="G60" s="107"/>
      <c r="H60" s="187"/>
      <c r="I60" s="107"/>
      <c r="J60" s="51"/>
      <c r="K60" s="18">
        <v>400000</v>
      </c>
      <c r="L60" s="63">
        <v>200</v>
      </c>
      <c r="M60" s="18"/>
      <c r="N60" s="80">
        <v>20000</v>
      </c>
      <c r="O60" s="63"/>
    </row>
    <row r="61" spans="1:15" ht="105">
      <c r="A61" s="33">
        <v>52</v>
      </c>
      <c r="B61" s="33" t="s">
        <v>501</v>
      </c>
      <c r="C61" s="17" t="s">
        <v>147</v>
      </c>
      <c r="D61" s="34" t="s">
        <v>148</v>
      </c>
      <c r="E61" s="34" t="s">
        <v>645</v>
      </c>
      <c r="F61" s="107">
        <f t="shared" si="1"/>
        <v>420000</v>
      </c>
      <c r="G61" s="107"/>
      <c r="H61" s="187"/>
      <c r="I61" s="107"/>
      <c r="J61" s="51"/>
      <c r="K61" s="18">
        <v>400000</v>
      </c>
      <c r="L61" s="63">
        <v>200</v>
      </c>
      <c r="M61" s="18"/>
      <c r="N61" s="80">
        <v>20000</v>
      </c>
      <c r="O61" s="63"/>
    </row>
    <row r="62" spans="1:15" ht="105">
      <c r="A62" s="33">
        <v>53</v>
      </c>
      <c r="B62" s="33" t="s">
        <v>501</v>
      </c>
      <c r="C62" s="17" t="s">
        <v>149</v>
      </c>
      <c r="D62" s="34" t="s">
        <v>150</v>
      </c>
      <c r="E62" s="34" t="s">
        <v>645</v>
      </c>
      <c r="F62" s="107">
        <f t="shared" si="1"/>
        <v>336000</v>
      </c>
      <c r="G62" s="107"/>
      <c r="H62" s="187"/>
      <c r="I62" s="107"/>
      <c r="J62" s="51"/>
      <c r="K62" s="18">
        <v>320000</v>
      </c>
      <c r="L62" s="63">
        <v>200</v>
      </c>
      <c r="M62" s="18"/>
      <c r="N62" s="80">
        <v>16000</v>
      </c>
      <c r="O62" s="63"/>
    </row>
    <row r="63" spans="1:15" ht="105">
      <c r="A63" s="33">
        <v>54</v>
      </c>
      <c r="B63" s="33" t="s">
        <v>501</v>
      </c>
      <c r="C63" s="17" t="s">
        <v>151</v>
      </c>
      <c r="D63" s="34" t="s">
        <v>152</v>
      </c>
      <c r="E63" s="34" t="s">
        <v>645</v>
      </c>
      <c r="F63" s="107">
        <f t="shared" si="1"/>
        <v>378000</v>
      </c>
      <c r="G63" s="107"/>
      <c r="H63" s="187"/>
      <c r="I63" s="107"/>
      <c r="J63" s="51"/>
      <c r="K63" s="18">
        <v>360000</v>
      </c>
      <c r="L63" s="63">
        <v>200</v>
      </c>
      <c r="M63" s="18"/>
      <c r="N63" s="80">
        <v>18000</v>
      </c>
      <c r="O63" s="63"/>
    </row>
    <row r="64" spans="1:15" ht="105">
      <c r="A64" s="33">
        <v>55</v>
      </c>
      <c r="B64" s="33" t="s">
        <v>501</v>
      </c>
      <c r="C64" s="17" t="s">
        <v>153</v>
      </c>
      <c r="D64" s="34" t="s">
        <v>154</v>
      </c>
      <c r="E64" s="34" t="s">
        <v>645</v>
      </c>
      <c r="F64" s="107">
        <f t="shared" si="1"/>
        <v>378000</v>
      </c>
      <c r="G64" s="107"/>
      <c r="H64" s="187"/>
      <c r="I64" s="107"/>
      <c r="J64" s="51"/>
      <c r="K64" s="18">
        <v>360000</v>
      </c>
      <c r="L64" s="63">
        <v>200</v>
      </c>
      <c r="M64" s="18"/>
      <c r="N64" s="80">
        <v>18000</v>
      </c>
      <c r="O64" s="63"/>
    </row>
    <row r="65" spans="1:15" ht="105">
      <c r="A65" s="33">
        <v>56</v>
      </c>
      <c r="B65" s="33" t="s">
        <v>501</v>
      </c>
      <c r="C65" s="17" t="s">
        <v>155</v>
      </c>
      <c r="D65" s="34" t="s">
        <v>156</v>
      </c>
      <c r="E65" s="34" t="s">
        <v>645</v>
      </c>
      <c r="F65" s="107">
        <f t="shared" si="1"/>
        <v>252000</v>
      </c>
      <c r="G65" s="107"/>
      <c r="H65" s="187"/>
      <c r="I65" s="107"/>
      <c r="J65" s="51"/>
      <c r="K65" s="18">
        <v>240000</v>
      </c>
      <c r="L65" s="63">
        <v>200</v>
      </c>
      <c r="M65" s="18"/>
      <c r="N65" s="80">
        <v>12000</v>
      </c>
      <c r="O65" s="63"/>
    </row>
    <row r="66" spans="1:15" ht="105">
      <c r="A66" s="33">
        <v>57</v>
      </c>
      <c r="B66" s="33" t="s">
        <v>501</v>
      </c>
      <c r="C66" s="17" t="s">
        <v>157</v>
      </c>
      <c r="D66" s="34" t="s">
        <v>158</v>
      </c>
      <c r="E66" s="34" t="s">
        <v>645</v>
      </c>
      <c r="F66" s="107">
        <f t="shared" si="1"/>
        <v>210000</v>
      </c>
      <c r="G66" s="107"/>
      <c r="H66" s="187"/>
      <c r="I66" s="107"/>
      <c r="J66" s="51"/>
      <c r="K66" s="18">
        <v>200000</v>
      </c>
      <c r="L66" s="63">
        <v>200</v>
      </c>
      <c r="M66" s="18"/>
      <c r="N66" s="80">
        <v>10000</v>
      </c>
      <c r="O66" s="63"/>
    </row>
    <row r="67" spans="1:15" ht="105">
      <c r="A67" s="33">
        <v>58</v>
      </c>
      <c r="B67" s="33" t="s">
        <v>501</v>
      </c>
      <c r="C67" s="17" t="s">
        <v>159</v>
      </c>
      <c r="D67" s="34" t="s">
        <v>160</v>
      </c>
      <c r="E67" s="34" t="s">
        <v>645</v>
      </c>
      <c r="F67" s="107">
        <f t="shared" si="1"/>
        <v>378000</v>
      </c>
      <c r="G67" s="107"/>
      <c r="H67" s="187"/>
      <c r="I67" s="107"/>
      <c r="J67" s="51"/>
      <c r="K67" s="18">
        <v>360000</v>
      </c>
      <c r="L67" s="63">
        <v>200</v>
      </c>
      <c r="M67" s="18"/>
      <c r="N67" s="80">
        <v>18000</v>
      </c>
      <c r="O67" s="63"/>
    </row>
    <row r="68" spans="1:15">
      <c r="E68" s="202" t="s">
        <v>402</v>
      </c>
      <c r="F68" s="183">
        <f t="shared" ref="F68:K68" si="2">SUM(F10:F67)</f>
        <v>50081790</v>
      </c>
      <c r="G68" s="183">
        <f t="shared" si="2"/>
        <v>240000</v>
      </c>
      <c r="H68" s="70">
        <f t="shared" si="2"/>
        <v>7745500</v>
      </c>
      <c r="I68" s="183">
        <f t="shared" si="2"/>
        <v>17215800</v>
      </c>
      <c r="J68" s="183">
        <f t="shared" si="2"/>
        <v>18825500</v>
      </c>
      <c r="K68" s="184">
        <f t="shared" si="2"/>
        <v>3960000</v>
      </c>
      <c r="L68" s="184"/>
      <c r="M68" s="144">
        <f>SUM(M10:M67)</f>
        <v>1826900</v>
      </c>
      <c r="N68" s="144">
        <f>SUM(N10:N67)</f>
        <v>205990</v>
      </c>
      <c r="O68" s="184">
        <f>SUM(O10:O67)</f>
        <v>62100</v>
      </c>
    </row>
  </sheetData>
  <sortState ref="A10:J66">
    <sortCondition ref="B10:B66"/>
  </sortState>
  <mergeCells count="14">
    <mergeCell ref="N8:N9"/>
    <mergeCell ref="O8:O9"/>
    <mergeCell ref="L8:L9"/>
    <mergeCell ref="A1:O1"/>
    <mergeCell ref="A2:O2"/>
    <mergeCell ref="A4:C4"/>
    <mergeCell ref="A7:A9"/>
    <mergeCell ref="C7:C9"/>
    <mergeCell ref="D7:D9"/>
    <mergeCell ref="E7:E9"/>
    <mergeCell ref="B7:B9"/>
    <mergeCell ref="F7:F9"/>
    <mergeCell ref="G7:O7"/>
    <mergeCell ref="M8:M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FF00"/>
  </sheetPr>
  <dimension ref="A1:P41"/>
  <sheetViews>
    <sheetView topLeftCell="A38" workbookViewId="0">
      <selection activeCell="F41" sqref="F41"/>
    </sheetView>
  </sheetViews>
  <sheetFormatPr defaultColWidth="9" defaultRowHeight="21"/>
  <cols>
    <col min="1" max="1" width="5.625" style="2" customWidth="1"/>
    <col min="2" max="2" width="7.625" style="2" customWidth="1"/>
    <col min="3" max="3" width="16.625" style="1" customWidth="1"/>
    <col min="4" max="4" width="16.5" style="1" customWidth="1"/>
    <col min="5" max="5" width="16.25" style="1" customWidth="1"/>
    <col min="6" max="6" width="9.75" style="3" customWidth="1"/>
    <col min="7" max="8" width="8.5" style="4" customWidth="1"/>
    <col min="9" max="9" width="8.375" style="4" customWidth="1"/>
    <col min="10" max="10" width="9" style="4" customWidth="1"/>
    <col min="11" max="11" width="4.25" style="1" customWidth="1"/>
    <col min="12" max="12" width="8.875" style="1" customWidth="1"/>
    <col min="13" max="13" width="7.25" style="1" customWidth="1"/>
    <col min="14" max="14" width="7" style="1" customWidth="1"/>
    <col min="15" max="15" width="8.875" style="1" customWidth="1"/>
    <col min="16" max="16" width="7.375" style="1" customWidth="1"/>
    <col min="17" max="16384" width="9" style="1"/>
  </cols>
  <sheetData>
    <row r="1" spans="1:16" ht="23.25">
      <c r="A1" s="216" t="s">
        <v>0</v>
      </c>
      <c r="B1" s="216"/>
      <c r="C1" s="216"/>
      <c r="D1" s="216"/>
      <c r="E1" s="216"/>
      <c r="F1" s="216"/>
      <c r="G1" s="216"/>
      <c r="H1" s="216"/>
      <c r="I1" s="216"/>
      <c r="J1" s="216"/>
      <c r="K1" s="215"/>
      <c r="L1" s="215"/>
      <c r="M1" s="215"/>
      <c r="N1" s="215"/>
      <c r="O1" s="215"/>
      <c r="P1" s="215"/>
    </row>
    <row r="2" spans="1:16" ht="23.25">
      <c r="A2" s="216" t="s">
        <v>1</v>
      </c>
      <c r="B2" s="216"/>
      <c r="C2" s="216"/>
      <c r="D2" s="216"/>
      <c r="E2" s="216"/>
      <c r="F2" s="216"/>
      <c r="G2" s="216"/>
      <c r="H2" s="216"/>
      <c r="I2" s="216"/>
      <c r="J2" s="216"/>
      <c r="K2" s="215"/>
      <c r="L2" s="215"/>
      <c r="M2" s="215"/>
      <c r="N2" s="215"/>
      <c r="O2" s="215"/>
      <c r="P2" s="215"/>
    </row>
    <row r="3" spans="1:16" ht="16.5" customHeight="1"/>
    <row r="4" spans="1:16">
      <c r="A4" s="276" t="s">
        <v>2</v>
      </c>
      <c r="B4" s="276"/>
      <c r="C4" s="276"/>
      <c r="G4" s="5"/>
      <c r="H4" s="5"/>
      <c r="I4" s="5"/>
      <c r="J4" s="5"/>
    </row>
    <row r="5" spans="1:16">
      <c r="A5" s="182"/>
      <c r="B5" s="182"/>
      <c r="C5" s="182" t="s">
        <v>521</v>
      </c>
      <c r="G5" s="5"/>
      <c r="H5" s="5"/>
      <c r="I5" s="5"/>
      <c r="J5" s="5"/>
    </row>
    <row r="6" spans="1:16" ht="10.5" customHeight="1">
      <c r="G6" s="5"/>
      <c r="H6" s="5"/>
      <c r="I6" s="5"/>
      <c r="J6" s="5"/>
    </row>
    <row r="7" spans="1:16" s="36" customFormat="1" ht="30.75" customHeight="1">
      <c r="A7" s="281" t="s">
        <v>3</v>
      </c>
      <c r="B7" s="281" t="s">
        <v>492</v>
      </c>
      <c r="C7" s="281" t="s">
        <v>4</v>
      </c>
      <c r="D7" s="281" t="s">
        <v>5</v>
      </c>
      <c r="E7" s="281" t="s">
        <v>6</v>
      </c>
      <c r="F7" s="281" t="s">
        <v>8</v>
      </c>
      <c r="G7" s="324" t="s">
        <v>594</v>
      </c>
      <c r="H7" s="325"/>
      <c r="I7" s="325"/>
      <c r="J7" s="325"/>
      <c r="K7" s="325"/>
      <c r="L7" s="325"/>
      <c r="M7" s="325"/>
      <c r="N7" s="325"/>
      <c r="O7" s="325"/>
      <c r="P7" s="326"/>
    </row>
    <row r="8" spans="1:16" s="36" customFormat="1" ht="40.5" customHeight="1">
      <c r="A8" s="282"/>
      <c r="B8" s="282"/>
      <c r="C8" s="282"/>
      <c r="D8" s="282"/>
      <c r="E8" s="282"/>
      <c r="F8" s="299"/>
      <c r="G8" s="146" t="s">
        <v>408</v>
      </c>
      <c r="H8" s="213"/>
      <c r="I8" s="203"/>
      <c r="J8" s="108"/>
      <c r="K8" s="322" t="s">
        <v>601</v>
      </c>
      <c r="L8" s="285" t="s">
        <v>546</v>
      </c>
      <c r="M8" s="285" t="s">
        <v>655</v>
      </c>
      <c r="N8" s="285" t="s">
        <v>654</v>
      </c>
      <c r="O8" s="296" t="s">
        <v>653</v>
      </c>
      <c r="P8" s="320" t="s">
        <v>652</v>
      </c>
    </row>
    <row r="9" spans="1:16" s="36" customFormat="1" ht="40.5" customHeight="1">
      <c r="A9" s="282"/>
      <c r="B9" s="282"/>
      <c r="C9" s="282"/>
      <c r="D9" s="282"/>
      <c r="E9" s="282"/>
      <c r="F9" s="299"/>
      <c r="G9" s="140" t="s">
        <v>661</v>
      </c>
      <c r="H9" s="147" t="s">
        <v>662</v>
      </c>
      <c r="I9" s="140" t="s">
        <v>663</v>
      </c>
      <c r="J9" s="140" t="s">
        <v>664</v>
      </c>
      <c r="K9" s="323"/>
      <c r="L9" s="327"/>
      <c r="M9" s="287"/>
      <c r="N9" s="287"/>
      <c r="O9" s="328"/>
      <c r="P9" s="321"/>
    </row>
    <row r="10" spans="1:16" s="36" customFormat="1" ht="84">
      <c r="A10" s="33">
        <v>1</v>
      </c>
      <c r="B10" s="33" t="s">
        <v>516</v>
      </c>
      <c r="C10" s="17" t="s">
        <v>376</v>
      </c>
      <c r="D10" s="34" t="s">
        <v>377</v>
      </c>
      <c r="E10" s="34" t="s">
        <v>551</v>
      </c>
      <c r="F10" s="18">
        <f>I10+L10</f>
        <v>544000</v>
      </c>
      <c r="G10" s="258"/>
      <c r="H10" s="258"/>
      <c r="I10" s="18">
        <v>400000</v>
      </c>
      <c r="J10" s="145"/>
      <c r="K10" s="35">
        <v>1</v>
      </c>
      <c r="L10" s="51">
        <v>144000</v>
      </c>
      <c r="M10" s="51"/>
      <c r="N10" s="51"/>
      <c r="O10" s="145"/>
      <c r="P10" s="145"/>
    </row>
    <row r="11" spans="1:16" s="36" customFormat="1" ht="84">
      <c r="A11" s="33">
        <v>2</v>
      </c>
      <c r="B11" s="33" t="s">
        <v>516</v>
      </c>
      <c r="C11" s="17" t="s">
        <v>376</v>
      </c>
      <c r="D11" s="34" t="s">
        <v>379</v>
      </c>
      <c r="E11" s="34" t="s">
        <v>551</v>
      </c>
      <c r="F11" s="18">
        <f t="shared" ref="F11:F33" si="0">I11+L11</f>
        <v>428400</v>
      </c>
      <c r="G11" s="258"/>
      <c r="H11" s="258"/>
      <c r="I11" s="18">
        <v>315000</v>
      </c>
      <c r="J11" s="145"/>
      <c r="K11" s="35">
        <v>1</v>
      </c>
      <c r="L11" s="51">
        <v>113400</v>
      </c>
      <c r="M11" s="51"/>
      <c r="N11" s="51"/>
      <c r="O11" s="145"/>
      <c r="P11" s="145"/>
    </row>
    <row r="12" spans="1:16" s="36" customFormat="1" ht="84">
      <c r="A12" s="33">
        <v>3</v>
      </c>
      <c r="B12" s="33" t="s">
        <v>516</v>
      </c>
      <c r="C12" s="17" t="s">
        <v>376</v>
      </c>
      <c r="D12" s="34" t="s">
        <v>380</v>
      </c>
      <c r="E12" s="34" t="s">
        <v>551</v>
      </c>
      <c r="F12" s="18">
        <f t="shared" si="0"/>
        <v>57200</v>
      </c>
      <c r="G12" s="258"/>
      <c r="H12" s="258"/>
      <c r="I12" s="18">
        <v>5000</v>
      </c>
      <c r="J12" s="145"/>
      <c r="K12" s="35">
        <v>1</v>
      </c>
      <c r="L12" s="51">
        <v>52200</v>
      </c>
      <c r="M12" s="51"/>
      <c r="N12" s="51"/>
      <c r="O12" s="145"/>
      <c r="P12" s="145"/>
    </row>
    <row r="13" spans="1:16" s="36" customFormat="1" ht="84">
      <c r="A13" s="33">
        <v>4</v>
      </c>
      <c r="B13" s="33" t="s">
        <v>516</v>
      </c>
      <c r="C13" s="17" t="s">
        <v>381</v>
      </c>
      <c r="D13" s="34" t="s">
        <v>382</v>
      </c>
      <c r="E13" s="34" t="s">
        <v>551</v>
      </c>
      <c r="F13" s="18">
        <f t="shared" si="0"/>
        <v>904400</v>
      </c>
      <c r="G13" s="258"/>
      <c r="H13" s="258"/>
      <c r="I13" s="18">
        <v>665000</v>
      </c>
      <c r="J13" s="145"/>
      <c r="K13" s="35">
        <v>1</v>
      </c>
      <c r="L13" s="51">
        <v>239400</v>
      </c>
      <c r="M13" s="51"/>
      <c r="N13" s="51"/>
      <c r="O13" s="145"/>
      <c r="P13" s="145"/>
    </row>
    <row r="14" spans="1:16" s="36" customFormat="1" ht="84">
      <c r="A14" s="33">
        <v>5</v>
      </c>
      <c r="B14" s="33" t="s">
        <v>516</v>
      </c>
      <c r="C14" s="17" t="s">
        <v>381</v>
      </c>
      <c r="D14" s="34" t="s">
        <v>383</v>
      </c>
      <c r="E14" s="34" t="s">
        <v>551</v>
      </c>
      <c r="F14" s="18">
        <f t="shared" si="0"/>
        <v>374000</v>
      </c>
      <c r="G14" s="258"/>
      <c r="H14" s="258"/>
      <c r="I14" s="18">
        <v>275000</v>
      </c>
      <c r="J14" s="145"/>
      <c r="K14" s="35">
        <v>1</v>
      </c>
      <c r="L14" s="51">
        <v>99000</v>
      </c>
      <c r="M14" s="51"/>
      <c r="N14" s="51"/>
      <c r="O14" s="145"/>
      <c r="P14" s="145"/>
    </row>
    <row r="15" spans="1:16" s="36" customFormat="1" ht="46.5" customHeight="1">
      <c r="A15" s="33">
        <v>6</v>
      </c>
      <c r="B15" s="33" t="s">
        <v>516</v>
      </c>
      <c r="C15" s="17" t="s">
        <v>376</v>
      </c>
      <c r="D15" s="34" t="s">
        <v>384</v>
      </c>
      <c r="E15" s="34" t="s">
        <v>551</v>
      </c>
      <c r="F15" s="18">
        <f t="shared" si="0"/>
        <v>816000</v>
      </c>
      <c r="G15" s="145"/>
      <c r="H15" s="145"/>
      <c r="I15" s="18">
        <v>600000</v>
      </c>
      <c r="J15" s="145"/>
      <c r="K15" s="35">
        <v>1</v>
      </c>
      <c r="L15" s="51">
        <v>216000</v>
      </c>
      <c r="M15" s="51"/>
      <c r="N15" s="51"/>
      <c r="O15" s="145"/>
      <c r="P15" s="145"/>
    </row>
    <row r="16" spans="1:16" s="36" customFormat="1" ht="84">
      <c r="A16" s="33">
        <v>7</v>
      </c>
      <c r="B16" s="33" t="s">
        <v>516</v>
      </c>
      <c r="C16" s="17" t="s">
        <v>381</v>
      </c>
      <c r="D16" s="34" t="s">
        <v>385</v>
      </c>
      <c r="E16" s="34" t="s">
        <v>551</v>
      </c>
      <c r="F16" s="18">
        <f t="shared" si="0"/>
        <v>142800</v>
      </c>
      <c r="G16" s="258"/>
      <c r="H16" s="258"/>
      <c r="I16" s="18">
        <v>105000</v>
      </c>
      <c r="J16" s="145"/>
      <c r="K16" s="35">
        <v>1</v>
      </c>
      <c r="L16" s="51">
        <v>37800</v>
      </c>
      <c r="M16" s="51"/>
      <c r="N16" s="51"/>
      <c r="O16" s="145"/>
      <c r="P16" s="145"/>
    </row>
    <row r="17" spans="1:16" s="36" customFormat="1" ht="84">
      <c r="A17" s="33">
        <v>8</v>
      </c>
      <c r="B17" s="33" t="s">
        <v>516</v>
      </c>
      <c r="C17" s="17" t="s">
        <v>381</v>
      </c>
      <c r="D17" s="34" t="s">
        <v>386</v>
      </c>
      <c r="E17" s="34" t="s">
        <v>551</v>
      </c>
      <c r="F17" s="18">
        <f t="shared" si="0"/>
        <v>571200</v>
      </c>
      <c r="G17" s="145"/>
      <c r="H17" s="145"/>
      <c r="I17" s="18">
        <v>420000</v>
      </c>
      <c r="J17" s="145"/>
      <c r="K17" s="35">
        <v>1</v>
      </c>
      <c r="L17" s="51">
        <v>151200</v>
      </c>
      <c r="M17" s="51"/>
      <c r="N17" s="51"/>
      <c r="O17" s="145"/>
      <c r="P17" s="145"/>
    </row>
    <row r="18" spans="1:16" s="36" customFormat="1" ht="84">
      <c r="A18" s="33">
        <v>9</v>
      </c>
      <c r="B18" s="33" t="s">
        <v>516</v>
      </c>
      <c r="C18" s="17" t="s">
        <v>381</v>
      </c>
      <c r="D18" s="34" t="s">
        <v>387</v>
      </c>
      <c r="E18" s="34" t="s">
        <v>551</v>
      </c>
      <c r="F18" s="18">
        <f t="shared" si="0"/>
        <v>408000</v>
      </c>
      <c r="G18" s="145"/>
      <c r="H18" s="145"/>
      <c r="I18" s="18">
        <v>300000</v>
      </c>
      <c r="J18" s="145"/>
      <c r="K18" s="35">
        <v>1</v>
      </c>
      <c r="L18" s="51">
        <v>108000</v>
      </c>
      <c r="M18" s="51"/>
      <c r="N18" s="51"/>
      <c r="O18" s="145"/>
      <c r="P18" s="145"/>
    </row>
    <row r="19" spans="1:16" s="36" customFormat="1" ht="84">
      <c r="A19" s="33">
        <v>10</v>
      </c>
      <c r="B19" s="33" t="s">
        <v>516</v>
      </c>
      <c r="C19" s="17" t="s">
        <v>381</v>
      </c>
      <c r="D19" s="34" t="s">
        <v>388</v>
      </c>
      <c r="E19" s="34" t="s">
        <v>551</v>
      </c>
      <c r="F19" s="18">
        <f t="shared" si="0"/>
        <v>734400</v>
      </c>
      <c r="G19" s="145"/>
      <c r="H19" s="145"/>
      <c r="I19" s="18">
        <v>540000</v>
      </c>
      <c r="J19" s="145"/>
      <c r="K19" s="35">
        <v>1</v>
      </c>
      <c r="L19" s="51">
        <v>194400</v>
      </c>
      <c r="M19" s="51"/>
      <c r="N19" s="51"/>
      <c r="O19" s="145"/>
      <c r="P19" s="145"/>
    </row>
    <row r="20" spans="1:16" s="36" customFormat="1" ht="84">
      <c r="A20" s="33">
        <v>11</v>
      </c>
      <c r="B20" s="33" t="s">
        <v>516</v>
      </c>
      <c r="C20" s="17" t="s">
        <v>381</v>
      </c>
      <c r="D20" s="34" t="s">
        <v>389</v>
      </c>
      <c r="E20" s="34" t="s">
        <v>551</v>
      </c>
      <c r="F20" s="18">
        <f t="shared" si="0"/>
        <v>102000</v>
      </c>
      <c r="G20" s="145"/>
      <c r="H20" s="145"/>
      <c r="I20" s="18">
        <v>75000</v>
      </c>
      <c r="J20" s="145"/>
      <c r="K20" s="35">
        <v>1</v>
      </c>
      <c r="L20" s="51">
        <v>27000</v>
      </c>
      <c r="M20" s="51"/>
      <c r="N20" s="51"/>
      <c r="O20" s="145"/>
      <c r="P20" s="145"/>
    </row>
    <row r="21" spans="1:16" s="36" customFormat="1" ht="84">
      <c r="A21" s="33">
        <v>12</v>
      </c>
      <c r="B21" s="33" t="s">
        <v>516</v>
      </c>
      <c r="C21" s="17" t="s">
        <v>381</v>
      </c>
      <c r="D21" s="34" t="s">
        <v>390</v>
      </c>
      <c r="E21" s="34" t="s">
        <v>551</v>
      </c>
      <c r="F21" s="18">
        <f t="shared" si="0"/>
        <v>401200</v>
      </c>
      <c r="G21" s="145"/>
      <c r="H21" s="145"/>
      <c r="I21" s="18">
        <v>295000</v>
      </c>
      <c r="J21" s="145"/>
      <c r="K21" s="35">
        <v>1</v>
      </c>
      <c r="L21" s="51">
        <v>106200</v>
      </c>
      <c r="M21" s="51"/>
      <c r="N21" s="51"/>
      <c r="O21" s="145"/>
      <c r="P21" s="145"/>
    </row>
    <row r="22" spans="1:16" s="36" customFormat="1" ht="84">
      <c r="A22" s="33">
        <v>13</v>
      </c>
      <c r="B22" s="33" t="s">
        <v>516</v>
      </c>
      <c r="C22" s="17" t="s">
        <v>381</v>
      </c>
      <c r="D22" s="34" t="s">
        <v>391</v>
      </c>
      <c r="E22" s="34" t="s">
        <v>551</v>
      </c>
      <c r="F22" s="18">
        <f t="shared" si="0"/>
        <v>503200</v>
      </c>
      <c r="G22" s="145"/>
      <c r="H22" s="145"/>
      <c r="I22" s="18">
        <v>370000</v>
      </c>
      <c r="J22" s="145"/>
      <c r="K22" s="35">
        <v>1</v>
      </c>
      <c r="L22" s="51">
        <v>133200</v>
      </c>
      <c r="M22" s="51"/>
      <c r="N22" s="51"/>
      <c r="O22" s="145"/>
      <c r="P22" s="145"/>
    </row>
    <row r="23" spans="1:16" s="36" customFormat="1" ht="84">
      <c r="A23" s="33">
        <v>14</v>
      </c>
      <c r="B23" s="33" t="s">
        <v>516</v>
      </c>
      <c r="C23" s="17" t="s">
        <v>381</v>
      </c>
      <c r="D23" s="34" t="s">
        <v>392</v>
      </c>
      <c r="E23" s="34" t="s">
        <v>551</v>
      </c>
      <c r="F23" s="18">
        <f t="shared" si="0"/>
        <v>217600</v>
      </c>
      <c r="G23" s="145"/>
      <c r="H23" s="145"/>
      <c r="I23" s="18">
        <v>160000</v>
      </c>
      <c r="J23" s="145"/>
      <c r="K23" s="35">
        <v>1</v>
      </c>
      <c r="L23" s="51">
        <v>57600</v>
      </c>
      <c r="M23" s="51"/>
      <c r="N23" s="51"/>
      <c r="O23" s="145"/>
      <c r="P23" s="145"/>
    </row>
    <row r="24" spans="1:16" s="36" customFormat="1" ht="84">
      <c r="A24" s="33">
        <v>15</v>
      </c>
      <c r="B24" s="33" t="s">
        <v>516</v>
      </c>
      <c r="C24" s="17" t="s">
        <v>381</v>
      </c>
      <c r="D24" s="34" t="s">
        <v>393</v>
      </c>
      <c r="E24" s="34" t="s">
        <v>551</v>
      </c>
      <c r="F24" s="18">
        <f t="shared" si="0"/>
        <v>245000</v>
      </c>
      <c r="G24" s="145"/>
      <c r="H24" s="145"/>
      <c r="I24" s="18">
        <v>245000</v>
      </c>
      <c r="J24" s="145"/>
      <c r="K24" s="35">
        <v>1</v>
      </c>
      <c r="L24" s="54"/>
      <c r="M24" s="54"/>
      <c r="N24" s="54"/>
      <c r="O24" s="145"/>
      <c r="P24" s="145"/>
    </row>
    <row r="25" spans="1:16" s="36" customFormat="1" ht="84">
      <c r="A25" s="33">
        <v>16</v>
      </c>
      <c r="B25" s="33" t="s">
        <v>516</v>
      </c>
      <c r="C25" s="17" t="s">
        <v>376</v>
      </c>
      <c r="D25" s="34" t="s">
        <v>394</v>
      </c>
      <c r="E25" s="34" t="s">
        <v>551</v>
      </c>
      <c r="F25" s="18">
        <f t="shared" si="0"/>
        <v>197200</v>
      </c>
      <c r="G25" s="145"/>
      <c r="H25" s="145"/>
      <c r="I25" s="18">
        <v>145000</v>
      </c>
      <c r="J25" s="145"/>
      <c r="K25" s="35">
        <v>1</v>
      </c>
      <c r="L25" s="51">
        <v>52200</v>
      </c>
      <c r="M25" s="51"/>
      <c r="N25" s="51"/>
      <c r="O25" s="145"/>
      <c r="P25" s="145"/>
    </row>
    <row r="26" spans="1:16" s="36" customFormat="1" ht="84">
      <c r="A26" s="33">
        <v>17</v>
      </c>
      <c r="B26" s="33" t="s">
        <v>516</v>
      </c>
      <c r="C26" s="17" t="s">
        <v>381</v>
      </c>
      <c r="D26" s="34" t="s">
        <v>455</v>
      </c>
      <c r="E26" s="34" t="s">
        <v>551</v>
      </c>
      <c r="F26" s="18">
        <f t="shared" si="0"/>
        <v>176800</v>
      </c>
      <c r="G26" s="145"/>
      <c r="H26" s="145"/>
      <c r="I26" s="18">
        <v>130000</v>
      </c>
      <c r="J26" s="145"/>
      <c r="K26" s="35">
        <v>1</v>
      </c>
      <c r="L26" s="51">
        <v>46800</v>
      </c>
      <c r="M26" s="51"/>
      <c r="N26" s="51"/>
      <c r="O26" s="145"/>
      <c r="P26" s="145"/>
    </row>
    <row r="27" spans="1:16" s="36" customFormat="1" ht="84">
      <c r="A27" s="33">
        <v>18</v>
      </c>
      <c r="B27" s="33" t="s">
        <v>516</v>
      </c>
      <c r="C27" s="17" t="s">
        <v>381</v>
      </c>
      <c r="D27" s="34" t="s">
        <v>395</v>
      </c>
      <c r="E27" s="34" t="s">
        <v>551</v>
      </c>
      <c r="F27" s="18">
        <f t="shared" si="0"/>
        <v>395400</v>
      </c>
      <c r="G27" s="145"/>
      <c r="H27" s="145"/>
      <c r="I27" s="18">
        <v>245000</v>
      </c>
      <c r="J27" s="145"/>
      <c r="K27" s="35">
        <v>1</v>
      </c>
      <c r="L27" s="51">
        <v>150400</v>
      </c>
      <c r="M27" s="51"/>
      <c r="N27" s="51"/>
      <c r="O27" s="145"/>
      <c r="P27" s="145"/>
    </row>
    <row r="28" spans="1:16" s="36" customFormat="1" ht="84">
      <c r="A28" s="33">
        <v>19</v>
      </c>
      <c r="B28" s="33" t="s">
        <v>516</v>
      </c>
      <c r="C28" s="17" t="s">
        <v>381</v>
      </c>
      <c r="D28" s="34" t="s">
        <v>396</v>
      </c>
      <c r="E28" s="34" t="s">
        <v>551</v>
      </c>
      <c r="F28" s="18">
        <f t="shared" si="0"/>
        <v>285600</v>
      </c>
      <c r="G28" s="145"/>
      <c r="H28" s="145"/>
      <c r="I28" s="18">
        <v>210000</v>
      </c>
      <c r="J28" s="145"/>
      <c r="K28" s="35">
        <v>1</v>
      </c>
      <c r="L28" s="51">
        <v>75600</v>
      </c>
      <c r="M28" s="51"/>
      <c r="N28" s="51"/>
      <c r="O28" s="145"/>
      <c r="P28" s="145"/>
    </row>
    <row r="29" spans="1:16" s="36" customFormat="1" ht="84">
      <c r="A29" s="33">
        <v>20</v>
      </c>
      <c r="B29" s="33" t="s">
        <v>516</v>
      </c>
      <c r="C29" s="17" t="s">
        <v>381</v>
      </c>
      <c r="D29" s="34" t="s">
        <v>397</v>
      </c>
      <c r="E29" s="34" t="s">
        <v>551</v>
      </c>
      <c r="F29" s="18">
        <f t="shared" si="0"/>
        <v>639200</v>
      </c>
      <c r="G29" s="145"/>
      <c r="H29" s="145"/>
      <c r="I29" s="18">
        <v>470000</v>
      </c>
      <c r="J29" s="145"/>
      <c r="K29" s="35">
        <v>1</v>
      </c>
      <c r="L29" s="51">
        <v>169200</v>
      </c>
      <c r="M29" s="51"/>
      <c r="N29" s="51"/>
      <c r="O29" s="145"/>
      <c r="P29" s="145"/>
    </row>
    <row r="30" spans="1:16" s="36" customFormat="1" ht="84">
      <c r="A30" s="33">
        <v>21</v>
      </c>
      <c r="B30" s="33" t="s">
        <v>516</v>
      </c>
      <c r="C30" s="17" t="s">
        <v>376</v>
      </c>
      <c r="D30" s="34" t="s">
        <v>398</v>
      </c>
      <c r="E30" s="34" t="s">
        <v>551</v>
      </c>
      <c r="F30" s="18">
        <f t="shared" si="0"/>
        <v>136000</v>
      </c>
      <c r="G30" s="145"/>
      <c r="H30" s="145"/>
      <c r="I30" s="18">
        <v>100000</v>
      </c>
      <c r="J30" s="145"/>
      <c r="K30" s="35">
        <v>1</v>
      </c>
      <c r="L30" s="51">
        <v>36000</v>
      </c>
      <c r="M30" s="51"/>
      <c r="N30" s="51"/>
      <c r="O30" s="145"/>
      <c r="P30" s="145"/>
    </row>
    <row r="31" spans="1:16" s="36" customFormat="1" ht="84">
      <c r="A31" s="33">
        <v>22</v>
      </c>
      <c r="B31" s="33" t="s">
        <v>516</v>
      </c>
      <c r="C31" s="17" t="s">
        <v>381</v>
      </c>
      <c r="D31" s="34" t="s">
        <v>399</v>
      </c>
      <c r="E31" s="34" t="s">
        <v>551</v>
      </c>
      <c r="F31" s="18">
        <f t="shared" si="0"/>
        <v>102000</v>
      </c>
      <c r="G31" s="145"/>
      <c r="H31" s="145"/>
      <c r="I31" s="18">
        <v>75000</v>
      </c>
      <c r="J31" s="145"/>
      <c r="K31" s="35">
        <v>1</v>
      </c>
      <c r="L31" s="51">
        <v>27000</v>
      </c>
      <c r="M31" s="51"/>
      <c r="N31" s="51"/>
      <c r="O31" s="145"/>
      <c r="P31" s="145"/>
    </row>
    <row r="32" spans="1:16" s="36" customFormat="1" ht="84">
      <c r="A32" s="33">
        <v>23</v>
      </c>
      <c r="B32" s="33" t="s">
        <v>516</v>
      </c>
      <c r="C32" s="17" t="s">
        <v>381</v>
      </c>
      <c r="D32" s="34" t="s">
        <v>400</v>
      </c>
      <c r="E32" s="34" t="s">
        <v>551</v>
      </c>
      <c r="F32" s="18">
        <f t="shared" si="0"/>
        <v>13600</v>
      </c>
      <c r="G32" s="145"/>
      <c r="H32" s="145"/>
      <c r="I32" s="18">
        <v>10000</v>
      </c>
      <c r="J32" s="145"/>
      <c r="K32" s="35">
        <v>1</v>
      </c>
      <c r="L32" s="51">
        <v>3600</v>
      </c>
      <c r="M32" s="51"/>
      <c r="N32" s="51"/>
      <c r="O32" s="145"/>
      <c r="P32" s="145"/>
    </row>
    <row r="33" spans="1:16" s="36" customFormat="1" ht="73.5" customHeight="1">
      <c r="A33" s="33">
        <v>24</v>
      </c>
      <c r="B33" s="33" t="s">
        <v>516</v>
      </c>
      <c r="C33" s="17" t="s">
        <v>381</v>
      </c>
      <c r="D33" s="34" t="s">
        <v>401</v>
      </c>
      <c r="E33" s="34" t="s">
        <v>551</v>
      </c>
      <c r="F33" s="18">
        <f t="shared" si="0"/>
        <v>20400</v>
      </c>
      <c r="G33" s="145"/>
      <c r="H33" s="145"/>
      <c r="I33" s="18">
        <v>15000</v>
      </c>
      <c r="J33" s="145"/>
      <c r="K33" s="35">
        <v>1</v>
      </c>
      <c r="L33" s="51">
        <v>5400</v>
      </c>
      <c r="M33" s="51"/>
      <c r="N33" s="51"/>
      <c r="O33" s="145"/>
      <c r="P33" s="145"/>
    </row>
    <row r="34" spans="1:16" s="36" customFormat="1" ht="84">
      <c r="A34" s="33">
        <v>25</v>
      </c>
      <c r="B34" s="33" t="s">
        <v>502</v>
      </c>
      <c r="C34" s="17" t="s">
        <v>187</v>
      </c>
      <c r="D34" s="34" t="s">
        <v>188</v>
      </c>
      <c r="E34" s="34" t="s">
        <v>677</v>
      </c>
      <c r="F34" s="18">
        <v>325000</v>
      </c>
      <c r="G34" s="18">
        <v>50000</v>
      </c>
      <c r="H34" s="18"/>
      <c r="I34" s="18"/>
      <c r="J34" s="145"/>
      <c r="K34" s="35">
        <v>1</v>
      </c>
      <c r="L34" s="63">
        <v>250000</v>
      </c>
      <c r="M34" s="63"/>
      <c r="N34" s="63"/>
      <c r="O34" s="145"/>
      <c r="P34" s="63">
        <v>25000</v>
      </c>
    </row>
    <row r="35" spans="1:16" s="36" customFormat="1" ht="126">
      <c r="A35" s="33">
        <v>26</v>
      </c>
      <c r="B35" s="33" t="s">
        <v>509</v>
      </c>
      <c r="C35" s="17" t="s">
        <v>252</v>
      </c>
      <c r="D35" s="34" t="s">
        <v>253</v>
      </c>
      <c r="E35" s="34" t="s">
        <v>425</v>
      </c>
      <c r="F35" s="18">
        <v>204330</v>
      </c>
      <c r="G35" s="18"/>
      <c r="H35" s="18">
        <v>69500</v>
      </c>
      <c r="I35" s="18"/>
      <c r="J35" s="145"/>
      <c r="K35" s="35">
        <v>1</v>
      </c>
      <c r="L35" s="63">
        <v>76450</v>
      </c>
      <c r="M35" s="63"/>
      <c r="N35" s="63"/>
      <c r="O35" s="145"/>
      <c r="P35" s="63">
        <v>58380</v>
      </c>
    </row>
    <row r="36" spans="1:16" s="36" customFormat="1" ht="84">
      <c r="A36" s="33">
        <v>27</v>
      </c>
      <c r="B36" s="33" t="s">
        <v>505</v>
      </c>
      <c r="C36" s="17" t="s">
        <v>216</v>
      </c>
      <c r="D36" s="34" t="s">
        <v>217</v>
      </c>
      <c r="E36" s="34" t="s">
        <v>409</v>
      </c>
      <c r="F36" s="185">
        <v>1810100</v>
      </c>
      <c r="G36" s="63"/>
      <c r="H36" s="63"/>
      <c r="I36" s="63"/>
      <c r="J36" s="145"/>
      <c r="K36" s="35"/>
      <c r="L36" s="185"/>
      <c r="M36" s="185"/>
      <c r="N36" s="185"/>
      <c r="O36" s="79">
        <v>1810100</v>
      </c>
      <c r="P36" s="145"/>
    </row>
    <row r="37" spans="1:16" s="36" customFormat="1" ht="84">
      <c r="A37" s="33">
        <v>28</v>
      </c>
      <c r="B37" s="33" t="s">
        <v>505</v>
      </c>
      <c r="C37" s="17" t="s">
        <v>213</v>
      </c>
      <c r="D37" s="34" t="s">
        <v>214</v>
      </c>
      <c r="E37" s="34" t="s">
        <v>676</v>
      </c>
      <c r="F37" s="185">
        <v>3972000</v>
      </c>
      <c r="G37" s="145"/>
      <c r="H37" s="145"/>
      <c r="I37" s="79">
        <v>2574000</v>
      </c>
      <c r="J37" s="220">
        <v>1398000</v>
      </c>
      <c r="K37" s="259" t="s">
        <v>656</v>
      </c>
      <c r="L37" s="51"/>
      <c r="M37" s="51"/>
      <c r="N37" s="51"/>
      <c r="O37" s="145"/>
      <c r="P37" s="145"/>
    </row>
    <row r="38" spans="1:16" s="36" customFormat="1" ht="105">
      <c r="A38" s="33">
        <v>29</v>
      </c>
      <c r="B38" s="33" t="s">
        <v>499</v>
      </c>
      <c r="C38" s="17" t="s">
        <v>479</v>
      </c>
      <c r="D38" s="34" t="s">
        <v>478</v>
      </c>
      <c r="E38" s="34" t="s">
        <v>674</v>
      </c>
      <c r="F38" s="18">
        <v>182720</v>
      </c>
      <c r="G38" s="145"/>
      <c r="H38" s="145"/>
      <c r="I38" s="63">
        <v>12000</v>
      </c>
      <c r="J38" s="145"/>
      <c r="K38" s="35">
        <v>1</v>
      </c>
      <c r="L38" s="63">
        <v>60000</v>
      </c>
      <c r="M38" s="63"/>
      <c r="N38" s="63"/>
      <c r="O38" s="145"/>
      <c r="P38" s="79">
        <v>110720</v>
      </c>
    </row>
    <row r="39" spans="1:16" s="36" customFormat="1" ht="84">
      <c r="A39" s="33">
        <v>30</v>
      </c>
      <c r="B39" s="33" t="s">
        <v>511</v>
      </c>
      <c r="C39" s="17" t="s">
        <v>299</v>
      </c>
      <c r="D39" s="34" t="s">
        <v>300</v>
      </c>
      <c r="E39" s="34" t="s">
        <v>301</v>
      </c>
      <c r="F39" s="18">
        <v>196000</v>
      </c>
      <c r="G39" s="18">
        <v>126500</v>
      </c>
      <c r="H39" s="18"/>
      <c r="I39" s="18"/>
      <c r="J39" s="145"/>
      <c r="K39" s="35">
        <v>2</v>
      </c>
      <c r="L39" s="51">
        <v>69500</v>
      </c>
      <c r="M39" s="260"/>
      <c r="N39" s="260"/>
      <c r="O39" s="145"/>
      <c r="P39" s="145"/>
    </row>
    <row r="40" spans="1:16" s="36" customFormat="1" ht="126">
      <c r="A40" s="33">
        <v>31</v>
      </c>
      <c r="B40" s="33" t="s">
        <v>511</v>
      </c>
      <c r="C40" s="17" t="s">
        <v>302</v>
      </c>
      <c r="D40" s="34" t="s">
        <v>512</v>
      </c>
      <c r="E40" s="34" t="s">
        <v>675</v>
      </c>
      <c r="F40" s="18">
        <v>204000</v>
      </c>
      <c r="G40" s="18">
        <v>80000</v>
      </c>
      <c r="H40" s="18"/>
      <c r="I40" s="18"/>
      <c r="J40" s="145"/>
      <c r="K40" s="35">
        <v>2</v>
      </c>
      <c r="L40" s="63">
        <v>82500</v>
      </c>
      <c r="M40" s="63">
        <v>11500</v>
      </c>
      <c r="N40" s="63">
        <v>6000</v>
      </c>
      <c r="O40" s="145"/>
      <c r="P40" s="210">
        <v>24000</v>
      </c>
    </row>
    <row r="41" spans="1:16">
      <c r="A41" s="40"/>
      <c r="B41" s="40"/>
      <c r="C41" s="41"/>
      <c r="D41" s="42"/>
      <c r="E41" s="201" t="s">
        <v>402</v>
      </c>
      <c r="F41" s="217">
        <f>SUM(F10:F40)</f>
        <v>15309750</v>
      </c>
      <c r="G41" s="217">
        <f>SUM(G10:G40)</f>
        <v>256500</v>
      </c>
      <c r="H41" s="217">
        <f>SUM(H10:H40)</f>
        <v>69500</v>
      </c>
      <c r="I41" s="217">
        <f>SUM(I10:I40)</f>
        <v>8756000</v>
      </c>
      <c r="J41" s="219">
        <f>SUM(J10:J40)</f>
        <v>1398000</v>
      </c>
      <c r="K41" s="217"/>
      <c r="L41" s="218">
        <f>SUM(L10:L40)</f>
        <v>2784050</v>
      </c>
      <c r="M41" s="218">
        <f>SUM(M10:M40)</f>
        <v>11500</v>
      </c>
      <c r="N41" s="218">
        <f>SUM(N10:N40)</f>
        <v>6000</v>
      </c>
      <c r="O41" s="219">
        <f>SUM(O10:O40)</f>
        <v>1810100</v>
      </c>
      <c r="P41" s="219">
        <f>SUM(P10:P40)</f>
        <v>218100</v>
      </c>
    </row>
  </sheetData>
  <mergeCells count="14">
    <mergeCell ref="A4:C4"/>
    <mergeCell ref="P8:P9"/>
    <mergeCell ref="N8:N9"/>
    <mergeCell ref="M8:M9"/>
    <mergeCell ref="K8:K9"/>
    <mergeCell ref="A7:A9"/>
    <mergeCell ref="B7:B9"/>
    <mergeCell ref="C7:C9"/>
    <mergeCell ref="D7:D9"/>
    <mergeCell ref="E7:E9"/>
    <mergeCell ref="F7:F9"/>
    <mergeCell ref="G7:P7"/>
    <mergeCell ref="L8:L9"/>
    <mergeCell ref="O8:O9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FF00"/>
  </sheetPr>
  <dimension ref="A1:H9"/>
  <sheetViews>
    <sheetView workbookViewId="0">
      <selection activeCell="G8" sqref="G8"/>
    </sheetView>
  </sheetViews>
  <sheetFormatPr defaultColWidth="9" defaultRowHeight="21"/>
  <cols>
    <col min="1" max="1" width="5.625" style="2" customWidth="1"/>
    <col min="2" max="2" width="10" style="2" customWidth="1"/>
    <col min="3" max="3" width="33.25" style="1" customWidth="1"/>
    <col min="4" max="4" width="31.375" style="1" customWidth="1"/>
    <col min="5" max="5" width="30.75" style="1" customWidth="1"/>
    <col min="6" max="6" width="7.375" style="3" customWidth="1"/>
    <col min="7" max="8" width="15" style="4" customWidth="1"/>
    <col min="9" max="9" width="20.75" style="1" customWidth="1"/>
    <col min="10" max="16384" width="9" style="1"/>
  </cols>
  <sheetData>
    <row r="1" spans="1:8" ht="23.25">
      <c r="A1" s="275" t="s">
        <v>0</v>
      </c>
      <c r="B1" s="275"/>
      <c r="C1" s="275"/>
      <c r="D1" s="275"/>
      <c r="E1" s="275"/>
      <c r="F1" s="275"/>
      <c r="G1" s="275"/>
      <c r="H1" s="275"/>
    </row>
    <row r="2" spans="1:8" ht="23.25">
      <c r="A2" s="275" t="s">
        <v>1</v>
      </c>
      <c r="B2" s="275"/>
      <c r="C2" s="275"/>
      <c r="D2" s="275"/>
      <c r="E2" s="275"/>
      <c r="F2" s="275"/>
      <c r="G2" s="275"/>
      <c r="H2" s="275"/>
    </row>
    <row r="3" spans="1:8" ht="16.5" customHeight="1"/>
    <row r="4" spans="1:8">
      <c r="A4" s="276" t="s">
        <v>2</v>
      </c>
      <c r="B4" s="276"/>
      <c r="C4" s="276"/>
      <c r="G4" s="5"/>
      <c r="H4" s="5"/>
    </row>
    <row r="5" spans="1:8" ht="10.5" customHeight="1">
      <c r="G5" s="5"/>
      <c r="H5" s="5"/>
    </row>
    <row r="6" spans="1:8" ht="26.1" customHeight="1">
      <c r="C6" s="24" t="s">
        <v>537</v>
      </c>
      <c r="G6" s="5"/>
      <c r="H6" s="5"/>
    </row>
    <row r="7" spans="1:8" ht="79.5" customHeight="1">
      <c r="A7" s="6" t="s">
        <v>3</v>
      </c>
      <c r="B7" s="6" t="s">
        <v>492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7" t="s">
        <v>9</v>
      </c>
    </row>
    <row r="8" spans="1:8" ht="63">
      <c r="A8" s="8">
        <v>1</v>
      </c>
      <c r="B8" s="8" t="s">
        <v>513</v>
      </c>
      <c r="C8" s="9" t="s">
        <v>313</v>
      </c>
      <c r="D8" s="14" t="s">
        <v>437</v>
      </c>
      <c r="E8" s="14" t="s">
        <v>438</v>
      </c>
      <c r="F8" s="11">
        <v>5</v>
      </c>
      <c r="G8" s="12">
        <v>129200</v>
      </c>
      <c r="H8" s="12">
        <v>300</v>
      </c>
    </row>
    <row r="9" spans="1:8">
      <c r="F9" s="29" t="s">
        <v>402</v>
      </c>
      <c r="G9" s="32">
        <f>SUM(G8:G8)</f>
        <v>129200</v>
      </c>
      <c r="H9" s="32">
        <f>SUM(H8:H8)</f>
        <v>300</v>
      </c>
    </row>
  </sheetData>
  <mergeCells count="3">
    <mergeCell ref="A1:H1"/>
    <mergeCell ref="A2:H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FF00"/>
  </sheetPr>
  <dimension ref="A1:N56"/>
  <sheetViews>
    <sheetView topLeftCell="A30" workbookViewId="0">
      <selection activeCell="G34" sqref="G34"/>
    </sheetView>
  </sheetViews>
  <sheetFormatPr defaultColWidth="9" defaultRowHeight="21"/>
  <cols>
    <col min="1" max="1" width="5.625" style="2" customWidth="1"/>
    <col min="2" max="2" width="12.25" style="2" customWidth="1"/>
    <col min="3" max="3" width="33.25" style="1" customWidth="1"/>
    <col min="4" max="4" width="31.375" style="1" customWidth="1"/>
    <col min="5" max="5" width="30.75" style="1" customWidth="1"/>
    <col min="6" max="6" width="7.375" style="3" customWidth="1"/>
    <col min="7" max="7" width="13.75" style="4" customWidth="1"/>
    <col min="8" max="8" width="15" style="4" customWidth="1"/>
    <col min="9" max="16384" width="9" style="1"/>
  </cols>
  <sheetData>
    <row r="1" spans="1:14" ht="23.25">
      <c r="A1" s="275" t="s">
        <v>0</v>
      </c>
      <c r="B1" s="275"/>
      <c r="C1" s="275"/>
      <c r="D1" s="275"/>
      <c r="E1" s="275"/>
      <c r="F1" s="275"/>
      <c r="G1" s="275"/>
      <c r="H1" s="275"/>
    </row>
    <row r="2" spans="1:14" ht="23.25">
      <c r="A2" s="275" t="s">
        <v>1</v>
      </c>
      <c r="B2" s="275"/>
      <c r="C2" s="275"/>
      <c r="D2" s="275"/>
      <c r="E2" s="275"/>
      <c r="F2" s="275"/>
      <c r="G2" s="275"/>
      <c r="H2" s="275"/>
    </row>
    <row r="3" spans="1:14" ht="16.5" customHeight="1"/>
    <row r="4" spans="1:14">
      <c r="A4" s="276" t="s">
        <v>2</v>
      </c>
      <c r="B4" s="276"/>
      <c r="C4" s="276"/>
      <c r="G4" s="5"/>
      <c r="H4" s="5"/>
    </row>
    <row r="5" spans="1:14">
      <c r="A5" s="72"/>
      <c r="B5" s="72"/>
      <c r="C5" s="72" t="s">
        <v>552</v>
      </c>
      <c r="G5" s="5"/>
      <c r="H5" s="5"/>
    </row>
    <row r="6" spans="1:14" ht="10.5" customHeight="1">
      <c r="G6" s="5"/>
      <c r="H6" s="5"/>
    </row>
    <row r="7" spans="1:14" ht="79.5" customHeight="1">
      <c r="A7" s="6" t="s">
        <v>3</v>
      </c>
      <c r="B7" s="6" t="s">
        <v>492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7" t="s">
        <v>9</v>
      </c>
    </row>
    <row r="8" spans="1:14" s="36" customFormat="1" ht="177" customHeight="1">
      <c r="A8" s="33">
        <v>1</v>
      </c>
      <c r="B8" s="33" t="s">
        <v>513</v>
      </c>
      <c r="C8" s="17" t="s">
        <v>307</v>
      </c>
      <c r="D8" s="34" t="s">
        <v>308</v>
      </c>
      <c r="E8" s="34" t="s">
        <v>602</v>
      </c>
      <c r="F8" s="35">
        <v>6</v>
      </c>
      <c r="G8" s="84">
        <v>330000</v>
      </c>
      <c r="H8" s="84">
        <v>10</v>
      </c>
    </row>
    <row r="9" spans="1:14" s="36" customFormat="1" ht="42">
      <c r="A9" s="33">
        <v>2</v>
      </c>
      <c r="B9" s="33" t="s">
        <v>506</v>
      </c>
      <c r="C9" s="17" t="s">
        <v>228</v>
      </c>
      <c r="D9" s="34" t="s">
        <v>229</v>
      </c>
      <c r="E9" s="34" t="s">
        <v>614</v>
      </c>
      <c r="F9" s="159">
        <v>6</v>
      </c>
      <c r="G9" s="18">
        <v>54000</v>
      </c>
      <c r="H9" s="18">
        <v>16</v>
      </c>
      <c r="K9" s="63">
        <v>50</v>
      </c>
      <c r="L9" s="63">
        <v>15000</v>
      </c>
      <c r="M9" s="63"/>
      <c r="N9" s="107">
        <v>40000</v>
      </c>
    </row>
    <row r="10" spans="1:14" s="36" customFormat="1" ht="45.75" customHeight="1">
      <c r="A10" s="33">
        <v>3</v>
      </c>
      <c r="B10" s="33" t="s">
        <v>506</v>
      </c>
      <c r="C10" s="17" t="s">
        <v>226</v>
      </c>
      <c r="D10" s="34" t="s">
        <v>227</v>
      </c>
      <c r="E10" s="34" t="s">
        <v>410</v>
      </c>
      <c r="F10" s="35">
        <v>6</v>
      </c>
      <c r="G10" s="84">
        <v>49000</v>
      </c>
      <c r="H10" s="84">
        <v>19</v>
      </c>
    </row>
    <row r="11" spans="1:14" s="36" customFormat="1" ht="46.5" customHeight="1">
      <c r="A11" s="33">
        <v>4</v>
      </c>
      <c r="B11" s="33" t="s">
        <v>506</v>
      </c>
      <c r="C11" s="17" t="s">
        <v>219</v>
      </c>
      <c r="D11" s="34" t="s">
        <v>220</v>
      </c>
      <c r="E11" s="34" t="s">
        <v>410</v>
      </c>
      <c r="F11" s="35">
        <v>6</v>
      </c>
      <c r="G11" s="84">
        <v>82000</v>
      </c>
      <c r="H11" s="84">
        <v>17</v>
      </c>
    </row>
    <row r="12" spans="1:14" s="36" customFormat="1" ht="42">
      <c r="A12" s="33">
        <v>5</v>
      </c>
      <c r="B12" s="33" t="s">
        <v>506</v>
      </c>
      <c r="C12" s="17" t="s">
        <v>224</v>
      </c>
      <c r="D12" s="34" t="s">
        <v>225</v>
      </c>
      <c r="E12" s="34" t="s">
        <v>529</v>
      </c>
      <c r="F12" s="35">
        <v>6</v>
      </c>
      <c r="G12" s="84">
        <v>200000</v>
      </c>
      <c r="H12" s="84">
        <v>20</v>
      </c>
    </row>
    <row r="13" spans="1:14" s="36" customFormat="1" ht="63">
      <c r="A13" s="33">
        <v>6</v>
      </c>
      <c r="B13" s="33" t="s">
        <v>506</v>
      </c>
      <c r="C13" s="17" t="s">
        <v>232</v>
      </c>
      <c r="D13" s="34" t="s">
        <v>233</v>
      </c>
      <c r="E13" s="34" t="s">
        <v>612</v>
      </c>
      <c r="F13" s="35">
        <v>6</v>
      </c>
      <c r="G13" s="84">
        <v>150000</v>
      </c>
      <c r="H13" s="84">
        <v>30</v>
      </c>
    </row>
    <row r="14" spans="1:14" s="36" customFormat="1" ht="42">
      <c r="A14" s="33">
        <v>7</v>
      </c>
      <c r="B14" s="33" t="s">
        <v>506</v>
      </c>
      <c r="C14" s="17" t="s">
        <v>230</v>
      </c>
      <c r="D14" s="34" t="s">
        <v>231</v>
      </c>
      <c r="E14" s="34" t="s">
        <v>415</v>
      </c>
      <c r="F14" s="35">
        <v>6</v>
      </c>
      <c r="G14" s="84">
        <v>70000</v>
      </c>
      <c r="H14" s="84">
        <v>18</v>
      </c>
    </row>
    <row r="15" spans="1:14" s="36" customFormat="1" ht="63">
      <c r="A15" s="33">
        <v>8</v>
      </c>
      <c r="B15" s="33" t="s">
        <v>508</v>
      </c>
      <c r="C15" s="17" t="s">
        <v>241</v>
      </c>
      <c r="D15" s="34" t="s">
        <v>242</v>
      </c>
      <c r="E15" s="34" t="s">
        <v>420</v>
      </c>
      <c r="F15" s="35">
        <v>6</v>
      </c>
      <c r="G15" s="84">
        <v>1530000</v>
      </c>
      <c r="H15" s="84">
        <v>973</v>
      </c>
    </row>
    <row r="16" spans="1:14" s="36" customFormat="1" ht="42">
      <c r="A16" s="33">
        <v>9</v>
      </c>
      <c r="B16" s="33" t="s">
        <v>502</v>
      </c>
      <c r="C16" s="17" t="s">
        <v>466</v>
      </c>
      <c r="D16" s="34" t="s">
        <v>182</v>
      </c>
      <c r="E16" s="34" t="s">
        <v>468</v>
      </c>
      <c r="F16" s="35">
        <v>6</v>
      </c>
      <c r="G16" s="84">
        <v>75000</v>
      </c>
      <c r="H16" s="84">
        <v>25</v>
      </c>
    </row>
    <row r="17" spans="1:8" s="36" customFormat="1" ht="42">
      <c r="A17" s="33">
        <v>10</v>
      </c>
      <c r="B17" s="33" t="s">
        <v>502</v>
      </c>
      <c r="C17" s="17" t="s">
        <v>462</v>
      </c>
      <c r="D17" s="34" t="s">
        <v>194</v>
      </c>
      <c r="E17" s="34" t="s">
        <v>588</v>
      </c>
      <c r="F17" s="35">
        <v>6</v>
      </c>
      <c r="G17" s="84">
        <v>592290</v>
      </c>
      <c r="H17" s="84">
        <v>30</v>
      </c>
    </row>
    <row r="18" spans="1:8" s="36" customFormat="1" ht="63">
      <c r="A18" s="33">
        <v>11</v>
      </c>
      <c r="B18" s="33" t="s">
        <v>502</v>
      </c>
      <c r="C18" s="17" t="s">
        <v>161</v>
      </c>
      <c r="D18" s="34" t="s">
        <v>162</v>
      </c>
      <c r="E18" s="34" t="s">
        <v>533</v>
      </c>
      <c r="F18" s="35">
        <v>6</v>
      </c>
      <c r="G18" s="84">
        <v>1137900</v>
      </c>
      <c r="H18" s="84">
        <v>500</v>
      </c>
    </row>
    <row r="19" spans="1:8" s="36" customFormat="1" ht="42">
      <c r="A19" s="33">
        <v>12</v>
      </c>
      <c r="B19" s="33" t="s">
        <v>502</v>
      </c>
      <c r="C19" s="17" t="s">
        <v>184</v>
      </c>
      <c r="D19" s="34" t="s">
        <v>185</v>
      </c>
      <c r="E19" s="34" t="s">
        <v>186</v>
      </c>
      <c r="F19" s="35">
        <v>6</v>
      </c>
      <c r="G19" s="84">
        <v>1357100</v>
      </c>
      <c r="H19" s="84">
        <v>89</v>
      </c>
    </row>
    <row r="20" spans="1:8" s="36" customFormat="1" ht="63">
      <c r="A20" s="33">
        <v>13</v>
      </c>
      <c r="B20" s="33" t="s">
        <v>500</v>
      </c>
      <c r="C20" s="17" t="s">
        <v>120</v>
      </c>
      <c r="D20" s="34" t="s">
        <v>121</v>
      </c>
      <c r="E20" s="34" t="s">
        <v>539</v>
      </c>
      <c r="F20" s="35">
        <v>6</v>
      </c>
      <c r="G20" s="84">
        <v>110000</v>
      </c>
      <c r="H20" s="84">
        <v>20</v>
      </c>
    </row>
    <row r="21" spans="1:8" s="55" customFormat="1" ht="42">
      <c r="A21" s="33">
        <v>14</v>
      </c>
      <c r="B21" s="33" t="s">
        <v>509</v>
      </c>
      <c r="C21" s="17" t="s">
        <v>244</v>
      </c>
      <c r="D21" s="34" t="s">
        <v>245</v>
      </c>
      <c r="E21" s="34" t="s">
        <v>246</v>
      </c>
      <c r="F21" s="35">
        <v>6</v>
      </c>
      <c r="G21" s="84">
        <v>1317950</v>
      </c>
      <c r="H21" s="84">
        <v>93</v>
      </c>
    </row>
    <row r="22" spans="1:8" s="36" customFormat="1" ht="42">
      <c r="A22" s="33">
        <v>15</v>
      </c>
      <c r="B22" s="33" t="s">
        <v>509</v>
      </c>
      <c r="C22" s="17" t="s">
        <v>250</v>
      </c>
      <c r="D22" s="57" t="s">
        <v>404</v>
      </c>
      <c r="E22" s="34" t="s">
        <v>424</v>
      </c>
      <c r="F22" s="35">
        <v>6</v>
      </c>
      <c r="G22" s="84">
        <v>102000</v>
      </c>
      <c r="H22" s="84">
        <v>22</v>
      </c>
    </row>
    <row r="23" spans="1:8" s="36" customFormat="1" ht="63">
      <c r="A23" s="33">
        <v>16</v>
      </c>
      <c r="B23" s="33" t="s">
        <v>509</v>
      </c>
      <c r="C23" s="17" t="s">
        <v>247</v>
      </c>
      <c r="D23" s="34" t="s">
        <v>248</v>
      </c>
      <c r="E23" s="34" t="s">
        <v>423</v>
      </c>
      <c r="F23" s="35">
        <v>6</v>
      </c>
      <c r="G23" s="84">
        <v>187200</v>
      </c>
      <c r="H23" s="84">
        <v>12</v>
      </c>
    </row>
    <row r="24" spans="1:8" s="36" customFormat="1" ht="42">
      <c r="A24" s="33">
        <v>17</v>
      </c>
      <c r="B24" s="33" t="s">
        <v>499</v>
      </c>
      <c r="C24" s="17" t="s">
        <v>108</v>
      </c>
      <c r="D24" s="34" t="s">
        <v>109</v>
      </c>
      <c r="E24" s="34" t="s">
        <v>482</v>
      </c>
      <c r="F24" s="35">
        <v>6</v>
      </c>
      <c r="G24" s="84">
        <v>640000</v>
      </c>
      <c r="H24" s="84">
        <v>400</v>
      </c>
    </row>
    <row r="25" spans="1:8" s="36" customFormat="1" ht="105">
      <c r="A25" s="33">
        <v>18</v>
      </c>
      <c r="B25" s="33" t="s">
        <v>499</v>
      </c>
      <c r="C25" s="17" t="s">
        <v>403</v>
      </c>
      <c r="D25" s="34" t="s">
        <v>106</v>
      </c>
      <c r="E25" s="34" t="s">
        <v>606</v>
      </c>
      <c r="F25" s="35">
        <v>6</v>
      </c>
      <c r="G25" s="84">
        <v>539600</v>
      </c>
      <c r="H25" s="84">
        <v>198</v>
      </c>
    </row>
    <row r="26" spans="1:8" s="36" customFormat="1" ht="63">
      <c r="A26" s="33">
        <v>19</v>
      </c>
      <c r="B26" s="33" t="s">
        <v>499</v>
      </c>
      <c r="C26" s="17" t="s">
        <v>103</v>
      </c>
      <c r="D26" s="34" t="s">
        <v>104</v>
      </c>
      <c r="E26" s="34" t="s">
        <v>473</v>
      </c>
      <c r="F26" s="35">
        <v>6</v>
      </c>
      <c r="G26" s="84">
        <v>140000</v>
      </c>
      <c r="H26" s="84">
        <v>70</v>
      </c>
    </row>
    <row r="27" spans="1:8" s="36" customFormat="1" ht="63">
      <c r="A27" s="33">
        <v>20</v>
      </c>
      <c r="B27" s="33" t="s">
        <v>499</v>
      </c>
      <c r="C27" s="17" t="s">
        <v>110</v>
      </c>
      <c r="D27" s="34" t="s">
        <v>111</v>
      </c>
      <c r="E27" s="34" t="s">
        <v>473</v>
      </c>
      <c r="F27" s="35">
        <v>6</v>
      </c>
      <c r="G27" s="84">
        <v>140000</v>
      </c>
      <c r="H27" s="84">
        <v>70</v>
      </c>
    </row>
    <row r="28" spans="1:8" s="36" customFormat="1" ht="84">
      <c r="A28" s="33">
        <v>21</v>
      </c>
      <c r="B28" s="33" t="s">
        <v>495</v>
      </c>
      <c r="C28" s="17" t="s">
        <v>44</v>
      </c>
      <c r="D28" s="34" t="s">
        <v>43</v>
      </c>
      <c r="E28" s="34" t="s">
        <v>456</v>
      </c>
      <c r="F28" s="35">
        <v>6</v>
      </c>
      <c r="G28" s="84">
        <v>500000</v>
      </c>
      <c r="H28" s="84">
        <v>60</v>
      </c>
    </row>
    <row r="29" spans="1:8" s="55" customFormat="1" ht="48" customHeight="1">
      <c r="A29" s="33">
        <v>22</v>
      </c>
      <c r="B29" s="33" t="s">
        <v>494</v>
      </c>
      <c r="C29" s="17" t="s">
        <v>19</v>
      </c>
      <c r="D29" s="34" t="s">
        <v>20</v>
      </c>
      <c r="E29" s="34" t="s">
        <v>531</v>
      </c>
      <c r="F29" s="35">
        <v>6</v>
      </c>
      <c r="G29" s="84">
        <v>35000</v>
      </c>
      <c r="H29" s="84">
        <v>58</v>
      </c>
    </row>
    <row r="30" spans="1:8" s="36" customFormat="1" ht="42">
      <c r="A30" s="33">
        <v>23</v>
      </c>
      <c r="B30" s="33" t="s">
        <v>503</v>
      </c>
      <c r="C30" s="17" t="s">
        <v>198</v>
      </c>
      <c r="D30" s="34" t="s">
        <v>199</v>
      </c>
      <c r="E30" s="34" t="s">
        <v>451</v>
      </c>
      <c r="F30" s="35">
        <v>6</v>
      </c>
      <c r="G30" s="84">
        <v>297000</v>
      </c>
      <c r="H30" s="84">
        <v>235</v>
      </c>
    </row>
    <row r="31" spans="1:8" s="36" customFormat="1" ht="126">
      <c r="A31" s="33">
        <v>24</v>
      </c>
      <c r="B31" s="33" t="s">
        <v>503</v>
      </c>
      <c r="C31" s="17" t="s">
        <v>201</v>
      </c>
      <c r="D31" s="34" t="s">
        <v>202</v>
      </c>
      <c r="E31" s="34" t="s">
        <v>532</v>
      </c>
      <c r="F31" s="35">
        <v>6</v>
      </c>
      <c r="G31" s="84">
        <v>1087000</v>
      </c>
      <c r="H31" s="84">
        <v>102</v>
      </c>
    </row>
    <row r="32" spans="1:8" s="36" customFormat="1" ht="84">
      <c r="A32" s="33">
        <v>25</v>
      </c>
      <c r="B32" s="33" t="s">
        <v>503</v>
      </c>
      <c r="C32" s="17" t="s">
        <v>203</v>
      </c>
      <c r="D32" s="34" t="s">
        <v>449</v>
      </c>
      <c r="E32" s="34" t="s">
        <v>534</v>
      </c>
      <c r="F32" s="35">
        <v>6</v>
      </c>
      <c r="G32" s="84">
        <v>593000</v>
      </c>
      <c r="H32" s="84">
        <v>200</v>
      </c>
    </row>
    <row r="33" spans="1:8" s="36" customFormat="1" ht="48.75" customHeight="1">
      <c r="A33" s="33">
        <v>26</v>
      </c>
      <c r="B33" s="33" t="s">
        <v>511</v>
      </c>
      <c r="C33" s="17" t="s">
        <v>291</v>
      </c>
      <c r="D33" s="34" t="s">
        <v>292</v>
      </c>
      <c r="E33" s="34" t="s">
        <v>490</v>
      </c>
      <c r="F33" s="35">
        <v>6</v>
      </c>
      <c r="G33" s="84">
        <v>60000</v>
      </c>
      <c r="H33" s="84">
        <v>20</v>
      </c>
    </row>
    <row r="34" spans="1:8" s="36" customFormat="1">
      <c r="A34" s="58"/>
      <c r="B34" s="58"/>
      <c r="F34" s="59" t="s">
        <v>402</v>
      </c>
      <c r="G34" s="60">
        <f>SUM(G8:G33)</f>
        <v>11376040</v>
      </c>
      <c r="H34" s="60">
        <f>SUM(H8:H33)</f>
        <v>3307</v>
      </c>
    </row>
    <row r="56" spans="4:4">
      <c r="D56" s="50"/>
    </row>
  </sheetData>
  <mergeCells count="3">
    <mergeCell ref="A1:H1"/>
    <mergeCell ref="A2:H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FF00"/>
  </sheetPr>
  <dimension ref="A1:H15"/>
  <sheetViews>
    <sheetView workbookViewId="0">
      <selection activeCell="E8" sqref="E8"/>
    </sheetView>
  </sheetViews>
  <sheetFormatPr defaultColWidth="9" defaultRowHeight="21"/>
  <cols>
    <col min="1" max="1" width="5.625" style="2" customWidth="1"/>
    <col min="2" max="2" width="11.875" style="2" customWidth="1"/>
    <col min="3" max="3" width="33.25" style="1" customWidth="1"/>
    <col min="4" max="4" width="27.625" style="1" customWidth="1"/>
    <col min="5" max="5" width="30.75" style="1" customWidth="1"/>
    <col min="6" max="6" width="7.375" style="3" customWidth="1"/>
    <col min="7" max="7" width="12.5" style="4" customWidth="1"/>
    <col min="8" max="8" width="12.625" style="1" customWidth="1"/>
    <col min="9" max="16384" width="9" style="1"/>
  </cols>
  <sheetData>
    <row r="1" spans="1:8" ht="23.25">
      <c r="A1" s="275" t="s">
        <v>0</v>
      </c>
      <c r="B1" s="275"/>
      <c r="C1" s="275"/>
      <c r="D1" s="275"/>
      <c r="E1" s="275"/>
      <c r="F1" s="275"/>
      <c r="G1" s="275"/>
    </row>
    <row r="2" spans="1:8" ht="23.25">
      <c r="A2" s="275" t="s">
        <v>1</v>
      </c>
      <c r="B2" s="275"/>
      <c r="C2" s="275"/>
      <c r="D2" s="275"/>
      <c r="E2" s="275"/>
      <c r="F2" s="275"/>
      <c r="G2" s="275"/>
    </row>
    <row r="3" spans="1:8" ht="16.5" customHeight="1"/>
    <row r="4" spans="1:8">
      <c r="A4" s="276" t="s">
        <v>2</v>
      </c>
      <c r="B4" s="276"/>
      <c r="C4" s="276"/>
      <c r="G4" s="5"/>
    </row>
    <row r="5" spans="1:8">
      <c r="A5" s="27"/>
      <c r="B5" s="37"/>
      <c r="C5" s="45" t="s">
        <v>535</v>
      </c>
      <c r="G5" s="5"/>
    </row>
    <row r="6" spans="1:8" ht="10.5" customHeight="1">
      <c r="G6" s="5"/>
    </row>
    <row r="7" spans="1:8" ht="91.5" customHeight="1">
      <c r="A7" s="86" t="s">
        <v>3</v>
      </c>
      <c r="B7" s="86" t="s">
        <v>492</v>
      </c>
      <c r="C7" s="86" t="s">
        <v>4</v>
      </c>
      <c r="D7" s="86" t="s">
        <v>5</v>
      </c>
      <c r="E7" s="86" t="s">
        <v>6</v>
      </c>
      <c r="F7" s="86" t="s">
        <v>7</v>
      </c>
      <c r="G7" s="87" t="s">
        <v>8</v>
      </c>
      <c r="H7" s="85" t="s">
        <v>9</v>
      </c>
    </row>
    <row r="8" spans="1:8" s="15" customFormat="1" ht="63">
      <c r="A8" s="8">
        <v>1</v>
      </c>
      <c r="B8" s="44" t="s">
        <v>497</v>
      </c>
      <c r="C8" s="17" t="s">
        <v>60</v>
      </c>
      <c r="D8" s="14" t="s">
        <v>61</v>
      </c>
      <c r="E8" s="14" t="s">
        <v>585</v>
      </c>
      <c r="F8" s="11">
        <v>8</v>
      </c>
      <c r="G8" s="12">
        <v>1741500</v>
      </c>
      <c r="H8" s="12">
        <v>57</v>
      </c>
    </row>
    <row r="9" spans="1:8" ht="42">
      <c r="A9" s="8">
        <v>2</v>
      </c>
      <c r="B9" s="44" t="s">
        <v>498</v>
      </c>
      <c r="C9" s="17" t="s">
        <v>97</v>
      </c>
      <c r="D9" s="14" t="s">
        <v>98</v>
      </c>
      <c r="E9" s="14" t="s">
        <v>99</v>
      </c>
      <c r="F9" s="11">
        <v>8</v>
      </c>
      <c r="G9" s="12">
        <v>726000</v>
      </c>
      <c r="H9" s="12">
        <v>484</v>
      </c>
    </row>
    <row r="10" spans="1:8">
      <c r="F10" s="3" t="s">
        <v>402</v>
      </c>
      <c r="G10" s="30">
        <f>SUM(G8:G9)</f>
        <v>2467500</v>
      </c>
    </row>
    <row r="15" spans="1:8">
      <c r="C15" s="50"/>
    </row>
  </sheetData>
  <mergeCells count="3">
    <mergeCell ref="A1:G1"/>
    <mergeCell ref="A2:G2"/>
    <mergeCell ref="A4:C4"/>
  </mergeCells>
  <printOptions horizontalCentered="1"/>
  <pageMargins left="0.11811023622047245" right="0.11811023622047245" top="0.86614173228346458" bottom="0.59055118110236227" header="0.31496062992125984" footer="0.6692913385826772"/>
  <pageSetup paperSize="9" scale="90" orientation="landscape" r:id="rId1"/>
  <headerFooter>
    <oddHeader>หน้าที่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16</vt:i4>
      </vt:variant>
      <vt:variant>
        <vt:lpstr>ช่วงที่มีชื่อ</vt:lpstr>
      </vt:variant>
      <vt:variant>
        <vt:i4>10</vt:i4>
      </vt:variant>
    </vt:vector>
  </HeadingPairs>
  <TitlesOfParts>
    <vt:vector size="26" baseType="lpstr">
      <vt:lpstr>รวมงบรายอำเภอ</vt:lpstr>
      <vt:lpstr>สรุปโครงการ</vt:lpstr>
      <vt:lpstr>พัฒนาอาชีพ.OTOP</vt:lpstr>
      <vt:lpstr>ด้านการผลิตพืช</vt:lpstr>
      <vt:lpstr>สุกร</vt:lpstr>
      <vt:lpstr>โค</vt:lpstr>
      <vt:lpstr>แพะ</vt:lpstr>
      <vt:lpstr>เป็ดเนื้อ</vt:lpstr>
      <vt:lpstr>เป็ดไข่</vt:lpstr>
      <vt:lpstr>ไก่ไข่</vt:lpstr>
      <vt:lpstr>ไก่พื้นเมือง</vt:lpstr>
      <vt:lpstr>ประมง</vt:lpstr>
      <vt:lpstr>เศรษฐกิจพอเพียง</vt:lpstr>
      <vt:lpstr>ปัจจัยผลิตทางการเกษตร</vt:lpstr>
      <vt:lpstr>โครงสร้างพื้นฐานการเกษตร</vt:lpstr>
      <vt:lpstr>Sheet1</vt:lpstr>
      <vt:lpstr>ไก่ไข่!Print_Titles</vt:lpstr>
      <vt:lpstr>ไก่พื้นเมือง!Print_Titles</vt:lpstr>
      <vt:lpstr>ด้านการผลิตพืช!Print_Titles</vt:lpstr>
      <vt:lpstr>ประมง!Print_Titles</vt:lpstr>
      <vt:lpstr>ปัจจัยผลิตทางการเกษตร!Print_Titles</vt:lpstr>
      <vt:lpstr>เป็ดไข่!Print_Titles</vt:lpstr>
      <vt:lpstr>พัฒนาอาชีพ.OTOP!Print_Titles</vt:lpstr>
      <vt:lpstr>รวมงบรายอำเภอ!Print_Titles</vt:lpstr>
      <vt:lpstr>เศรษฐกิจพอเพียง!Print_Titles</vt:lpstr>
      <vt:lpstr>สรุปโครงการ!Print_Titles</vt:lpstr>
    </vt:vector>
  </TitlesOfParts>
  <Company>KKD 2011 v1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cp:lastPrinted>2015-09-07T03:57:46Z</cp:lastPrinted>
  <dcterms:created xsi:type="dcterms:W3CDTF">2015-08-24T02:18:50Z</dcterms:created>
  <dcterms:modified xsi:type="dcterms:W3CDTF">2015-09-07T06:35:20Z</dcterms:modified>
</cp:coreProperties>
</file>